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2月拉合计" sheetId="10" r:id="rId1"/>
  </sheets>
  <definedNames>
    <definedName name="_xlnm._FilterDatabase" localSheetId="0" hidden="1">'12月拉合计'!$A$1:$M$675</definedName>
    <definedName name="_xlnm.Print_Area" localSheetId="0">'12月拉合计'!$A$1:$M$675</definedName>
  </definedNames>
  <calcPr calcId="144525" concurrentCalc="0"/>
</workbook>
</file>

<file path=xl/sharedStrings.xml><?xml version="1.0" encoding="utf-8"?>
<sst xmlns="http://schemas.openxmlformats.org/spreadsheetml/2006/main" count="2485" uniqueCount="696">
  <si>
    <t>沙湾市2023年12月企业社会保险补贴汇总表</t>
  </si>
  <si>
    <t>序号</t>
  </si>
  <si>
    <t>企业名称</t>
  </si>
  <si>
    <t>姓名</t>
  </si>
  <si>
    <t>性别</t>
  </si>
  <si>
    <t>族别</t>
  </si>
  <si>
    <t>人员类别           （高校毕业生/一般劳动者）</t>
  </si>
  <si>
    <t>已享受补贴月数</t>
  </si>
  <si>
    <t>本次补贴分项（元）              （2023年12月）</t>
  </si>
  <si>
    <t>本次申请补贴月数</t>
  </si>
  <si>
    <t>补贴合计（元）</t>
  </si>
  <si>
    <t>养老保险（单位）</t>
  </si>
  <si>
    <t>医疗保险（单位）</t>
  </si>
  <si>
    <t>失业保险（单位）</t>
  </si>
  <si>
    <t>新疆明泰装卸服务有限公司</t>
  </si>
  <si>
    <t>李强</t>
  </si>
  <si>
    <t>男</t>
  </si>
  <si>
    <t>汉族</t>
  </si>
  <si>
    <t>一般劳动者</t>
  </si>
  <si>
    <t>张伟芳</t>
  </si>
  <si>
    <t>女</t>
  </si>
  <si>
    <t>合计</t>
  </si>
  <si>
    <t>沙湾市隆丰财务咨询有限责任公司</t>
  </si>
  <si>
    <t>刘萍</t>
  </si>
  <si>
    <t>秦娟</t>
  </si>
  <si>
    <t>回族</t>
  </si>
  <si>
    <t>塔城恒基武装守护押运有限责任公司沙湾分公司</t>
  </si>
  <si>
    <t>阿孜古丽·买卖提</t>
  </si>
  <si>
    <t>维吾尔族</t>
  </si>
  <si>
    <t>李娟</t>
  </si>
  <si>
    <t>祁浩楠（单位）</t>
  </si>
  <si>
    <t>高校毕业生</t>
  </si>
  <si>
    <t>祁浩楠（个人）</t>
  </si>
  <si>
    <t>田祥基</t>
  </si>
  <si>
    <t>邢晓峰</t>
  </si>
  <si>
    <t>哈斯旦·阿旦</t>
  </si>
  <si>
    <t>哈萨克族</t>
  </si>
  <si>
    <t>毛秋华</t>
  </si>
  <si>
    <t>阿衣木古丽·拜克</t>
  </si>
  <si>
    <t>新疆臻禾信农业发展有限公司</t>
  </si>
  <si>
    <t>魏娟</t>
  </si>
  <si>
    <t>新疆宏基智能农机装备制造有限公司</t>
  </si>
  <si>
    <t>摆玉婷</t>
  </si>
  <si>
    <t>焦玉燕</t>
  </si>
  <si>
    <t>万娟</t>
  </si>
  <si>
    <t>马刚</t>
  </si>
  <si>
    <t>樊亚娟</t>
  </si>
  <si>
    <t>韩文</t>
  </si>
  <si>
    <t>马伟成</t>
  </si>
  <si>
    <t>沙湾市金佳源信息技术服务有限公司</t>
  </si>
  <si>
    <t>冯文海</t>
  </si>
  <si>
    <t>张孙晨光</t>
  </si>
  <si>
    <t>新疆启宜工程管理服务有限公司</t>
  </si>
  <si>
    <t>叶新玉</t>
  </si>
  <si>
    <t>王佳丽</t>
  </si>
  <si>
    <t>窦新刚</t>
  </si>
  <si>
    <t>沙湾市韦哲机器人科技有限公司</t>
  </si>
  <si>
    <t>常乐</t>
  </si>
  <si>
    <t>塔玛夏·叶勒买克</t>
  </si>
  <si>
    <t>李攀攀</t>
  </si>
  <si>
    <t xml:space="preserve">新疆天舜众鑫沥青有限责任公司
</t>
  </si>
  <si>
    <t>刘倩</t>
  </si>
  <si>
    <t>孙庭</t>
  </si>
  <si>
    <t>张春红</t>
  </si>
  <si>
    <t>吴旭池</t>
  </si>
  <si>
    <t>邸永斌</t>
  </si>
  <si>
    <t>黄蓉</t>
  </si>
  <si>
    <t>刘大明</t>
  </si>
  <si>
    <t>王永忠</t>
  </si>
  <si>
    <t>汪婷玉</t>
  </si>
  <si>
    <t>李长青（单位）</t>
  </si>
  <si>
    <t>李长青（个人）</t>
  </si>
  <si>
    <t>安志强</t>
  </si>
  <si>
    <t>刘心如（单位）</t>
  </si>
  <si>
    <t>刘心如（个人）</t>
  </si>
  <si>
    <t>曾宪华（单位）</t>
  </si>
  <si>
    <t>曾宪华（个人）</t>
  </si>
  <si>
    <t>孙志文</t>
  </si>
  <si>
    <t>冯祥祥</t>
  </si>
  <si>
    <t>沙湾惠融投资有限公司</t>
  </si>
  <si>
    <t>呼美娴</t>
  </si>
  <si>
    <t>窦永辉</t>
  </si>
  <si>
    <t>刘晓礼</t>
  </si>
  <si>
    <t>李彦锋</t>
  </si>
  <si>
    <t>王新军</t>
  </si>
  <si>
    <t>叶里布拉提.白思的拜</t>
  </si>
  <si>
    <t>沙湾市鑫大科技有限公司</t>
  </si>
  <si>
    <t>章玉佳</t>
  </si>
  <si>
    <t>新疆汇利锦环保工程有限公司</t>
  </si>
  <si>
    <t>丁海英</t>
  </si>
  <si>
    <t>王军仁</t>
  </si>
  <si>
    <t>代建春</t>
  </si>
  <si>
    <t>谷艳玲</t>
  </si>
  <si>
    <t>新疆豁豁牙食品有限公司</t>
  </si>
  <si>
    <t>何新</t>
  </si>
  <si>
    <t>纪梦绮</t>
  </si>
  <si>
    <t>杨建</t>
  </si>
  <si>
    <t>窦兴波</t>
  </si>
  <si>
    <t>陈学辉</t>
  </si>
  <si>
    <t>新疆苏隆建设有限责任公司</t>
  </si>
  <si>
    <t>张继武</t>
  </si>
  <si>
    <t>一般劳务者</t>
  </si>
  <si>
    <t>覃彪</t>
  </si>
  <si>
    <t>翟玉博</t>
  </si>
  <si>
    <t>柳琪</t>
  </si>
  <si>
    <t>何勇</t>
  </si>
  <si>
    <t>李秀艳</t>
  </si>
  <si>
    <t>陈艳林</t>
  </si>
  <si>
    <t>0</t>
  </si>
  <si>
    <t>1</t>
  </si>
  <si>
    <t>李红艳</t>
  </si>
  <si>
    <t>新疆众泰汇鑫化工有限责任公司</t>
  </si>
  <si>
    <t>王闻</t>
  </si>
  <si>
    <t>王金烨</t>
  </si>
  <si>
    <t xml:space="preserve">周庆超         </t>
  </si>
  <si>
    <t>周庆国</t>
  </si>
  <si>
    <t>周庆峰</t>
  </si>
  <si>
    <t>张仿震</t>
  </si>
  <si>
    <t>刘恒斌</t>
  </si>
  <si>
    <t>李根</t>
  </si>
  <si>
    <t>陈克平</t>
  </si>
  <si>
    <t>赵红收</t>
  </si>
  <si>
    <t>张芳利</t>
  </si>
  <si>
    <t>田昌胜</t>
  </si>
  <si>
    <t>李玉江</t>
  </si>
  <si>
    <t>刘建平</t>
  </si>
  <si>
    <t>胡建江</t>
  </si>
  <si>
    <t>苏传伟</t>
  </si>
  <si>
    <t xml:space="preserve">田昌利 </t>
  </si>
  <si>
    <t>沙湾市九丰农业科技有限公司</t>
  </si>
  <si>
    <t>丁洁瑜</t>
  </si>
  <si>
    <t>徐其才</t>
  </si>
  <si>
    <t>苏保丞</t>
  </si>
  <si>
    <t>王庆飞</t>
  </si>
  <si>
    <t>黎梦瑶</t>
  </si>
  <si>
    <t>刘红平</t>
  </si>
  <si>
    <t>赵金</t>
  </si>
  <si>
    <t>新疆沃谷农业发展有限公司</t>
  </si>
  <si>
    <t>代江浩</t>
  </si>
  <si>
    <t>朱彩薇</t>
  </si>
  <si>
    <t xml:space="preserve">沙湾市聚谷农业发展有限公司
</t>
  </si>
  <si>
    <t>张永林</t>
  </si>
  <si>
    <t>张伟霞</t>
  </si>
  <si>
    <t>李建新</t>
  </si>
  <si>
    <t>马龙</t>
  </si>
  <si>
    <t>汤新军</t>
  </si>
  <si>
    <t>马学琴</t>
  </si>
  <si>
    <t>马玉玲</t>
  </si>
  <si>
    <t>王福龙</t>
  </si>
  <si>
    <t>马七三</t>
  </si>
  <si>
    <t>马江新</t>
  </si>
  <si>
    <t>新疆浩驰运输服务有限公司</t>
  </si>
  <si>
    <t>马金红</t>
  </si>
  <si>
    <t>新疆新烨建设工程有限公司</t>
  </si>
  <si>
    <t>李建花</t>
  </si>
  <si>
    <t>陈辉霞</t>
  </si>
  <si>
    <t>李鑫</t>
  </si>
  <si>
    <t>李丽</t>
  </si>
  <si>
    <t>史丽莎</t>
  </si>
  <si>
    <t>刘伟</t>
  </si>
  <si>
    <t>何龙</t>
  </si>
  <si>
    <t>李萍</t>
  </si>
  <si>
    <t>陈俊杰</t>
  </si>
  <si>
    <t>任建林</t>
  </si>
  <si>
    <t>王莉</t>
  </si>
  <si>
    <t>新疆瑞嘉资产投资有限责任公司</t>
  </si>
  <si>
    <t>阿达尔·奴乎马</t>
  </si>
  <si>
    <t>沙湾市宛珊艺术培训有限公司</t>
  </si>
  <si>
    <t>马雪晶</t>
  </si>
  <si>
    <t>吕佳敏（单位）</t>
  </si>
  <si>
    <t>吕佳敏（个人）</t>
  </si>
  <si>
    <t>张文轩（单位）</t>
  </si>
  <si>
    <t>张文轩（个人）</t>
  </si>
  <si>
    <t>郭文娟</t>
  </si>
  <si>
    <t>陈才萍</t>
  </si>
  <si>
    <t>李凡</t>
  </si>
  <si>
    <t>沙湾市雄孩子机器人科技有限公司</t>
  </si>
  <si>
    <t>李银辉（单位）</t>
  </si>
  <si>
    <t>李银辉（个人）</t>
  </si>
  <si>
    <t>李紫薇（单位）</t>
  </si>
  <si>
    <t>李紫薇（个人）</t>
  </si>
  <si>
    <t>沙湾市惠农万家商贸有限公司</t>
  </si>
  <si>
    <t>梁丹</t>
  </si>
  <si>
    <t>张伟</t>
  </si>
  <si>
    <t>新疆顺安宝职业技能考核服务有限公司</t>
  </si>
  <si>
    <t>张萌</t>
  </si>
  <si>
    <t>阿依曼·艾尼瓦尔</t>
  </si>
  <si>
    <t>李转娣</t>
  </si>
  <si>
    <t>茹菲娜·艾克拜</t>
  </si>
  <si>
    <t>沙湾市迈昂职业技能培训有限公司</t>
  </si>
  <si>
    <t>李胜利</t>
  </si>
  <si>
    <t>杨家祥</t>
  </si>
  <si>
    <t>徐小卉</t>
  </si>
  <si>
    <t>新疆天时利塑业有限责任公司</t>
  </si>
  <si>
    <t>曹虹宇</t>
  </si>
  <si>
    <t>吴丽君</t>
  </si>
  <si>
    <t>新疆天舜铂鑫环保科技有限公司</t>
  </si>
  <si>
    <t>祝国洲</t>
  </si>
  <si>
    <t>郭永雄</t>
  </si>
  <si>
    <t>安玉成</t>
  </si>
  <si>
    <t>张平</t>
  </si>
  <si>
    <t>冉林</t>
  </si>
  <si>
    <t>李雪莹</t>
  </si>
  <si>
    <t>高稳</t>
  </si>
  <si>
    <t>李旺鹏</t>
  </si>
  <si>
    <t>沙湾市宏桥商贸有限责任公司</t>
  </si>
  <si>
    <t>周雪红</t>
  </si>
  <si>
    <t>叶斯哈提·卡克木</t>
  </si>
  <si>
    <t>胡灿</t>
  </si>
  <si>
    <t>黄慧琴</t>
  </si>
  <si>
    <t>王建红</t>
  </si>
  <si>
    <t>李国萍</t>
  </si>
  <si>
    <t>阿同古丽.沙连</t>
  </si>
  <si>
    <t>那孜古丽.哈布勒别克</t>
  </si>
  <si>
    <t>罗更荣</t>
  </si>
  <si>
    <t>新疆颐仁堂医药连锁沙湾市第四十五店</t>
  </si>
  <si>
    <t>王瑜</t>
  </si>
  <si>
    <t>王斌斌</t>
  </si>
  <si>
    <t>沙湾市安亲乐学艺术培训有限公司</t>
  </si>
  <si>
    <t>闫波</t>
  </si>
  <si>
    <t>沙湾中税财务服务有限公司</t>
  </si>
  <si>
    <t>纪尊贵</t>
  </si>
  <si>
    <t>曹悦</t>
  </si>
  <si>
    <t>马瑞</t>
  </si>
  <si>
    <t>新疆康佑工程机械有限公司</t>
  </si>
  <si>
    <t>谢慧琴</t>
  </si>
  <si>
    <t>马亮</t>
  </si>
  <si>
    <t>新疆星飞源电力工程有限公司</t>
  </si>
  <si>
    <t>丁兆亮</t>
  </si>
  <si>
    <t>任健阁</t>
  </si>
  <si>
    <t>马新学</t>
  </si>
  <si>
    <t>徐步周</t>
  </si>
  <si>
    <t>贺继明</t>
  </si>
  <si>
    <t>杨胜英</t>
  </si>
  <si>
    <t>徐桂莲</t>
  </si>
  <si>
    <t>冉崇姝</t>
  </si>
  <si>
    <t>张永强</t>
  </si>
  <si>
    <t>夏菲菲</t>
  </si>
  <si>
    <t>张自臣</t>
  </si>
  <si>
    <t>陈美玲</t>
  </si>
  <si>
    <t>王静</t>
  </si>
  <si>
    <t>赵静</t>
  </si>
  <si>
    <t>冯江红</t>
  </si>
  <si>
    <t>沙湾市瑞银海棉业有限公司</t>
  </si>
  <si>
    <t>马丽</t>
  </si>
  <si>
    <t>沙湾市筑璟房地产开发有限公司</t>
  </si>
  <si>
    <t>谭红琴</t>
  </si>
  <si>
    <t>柴锦</t>
  </si>
  <si>
    <t>金建慧</t>
  </si>
  <si>
    <t>乔雪桃</t>
  </si>
  <si>
    <t>沙湾市时代宜佳物业服务有限公司</t>
  </si>
  <si>
    <t>全玉英</t>
  </si>
  <si>
    <t>沙湾市汇美聚扬企业管理咨询服务有限公司</t>
  </si>
  <si>
    <t>孙玲羽</t>
  </si>
  <si>
    <t>巴瑞莉</t>
  </si>
  <si>
    <t>孙继峰</t>
  </si>
  <si>
    <t>陈小红</t>
  </si>
  <si>
    <t>秦瑛杰</t>
  </si>
  <si>
    <t>姚建东</t>
  </si>
  <si>
    <t>沙湾泰达建材有限责任公司</t>
  </si>
  <si>
    <t>巩俊玲</t>
  </si>
  <si>
    <t>沙湾市汇智汇联广告有限公司</t>
  </si>
  <si>
    <t>史学山</t>
  </si>
  <si>
    <t>葛雪青</t>
  </si>
  <si>
    <t>金铭月</t>
  </si>
  <si>
    <t>沙湾市粮油购销有限责任公司</t>
  </si>
  <si>
    <t>高琳(单位）</t>
  </si>
  <si>
    <t>高琳（个人）</t>
  </si>
  <si>
    <t>新疆万阳建设工程有限公司</t>
  </si>
  <si>
    <t>苏丹</t>
  </si>
  <si>
    <t>张宁</t>
  </si>
  <si>
    <t>新疆瑞禾绿色农业发展有限公司</t>
  </si>
  <si>
    <t>崔好阳</t>
  </si>
  <si>
    <t>新疆瑞隆农业发展有限责任公司</t>
  </si>
  <si>
    <t>张培建</t>
  </si>
  <si>
    <t>张亚芳</t>
  </si>
  <si>
    <t>王澎</t>
  </si>
  <si>
    <t>新疆汇农丰农资有限责任公司</t>
  </si>
  <si>
    <t>唐鸣鸣</t>
  </si>
  <si>
    <t>马文新</t>
  </si>
  <si>
    <t>新疆三合汇商贸有限责任公司</t>
  </si>
  <si>
    <t>杨丽珍</t>
  </si>
  <si>
    <t>新疆新领域建设工程有限公司</t>
  </si>
  <si>
    <t>杨学根</t>
  </si>
  <si>
    <t>王春燕</t>
  </si>
  <si>
    <t>李晶芳</t>
  </si>
  <si>
    <t>仇瑞芳(单位）</t>
  </si>
  <si>
    <t>仇瑞芳（个人）</t>
  </si>
  <si>
    <t>宁晶楠（单位）</t>
  </si>
  <si>
    <t>宁晶楠（个人）</t>
  </si>
  <si>
    <t>李霖</t>
  </si>
  <si>
    <t>沙湾市准南房地产开发有限公司</t>
  </si>
  <si>
    <t>唐努尔·阿汗</t>
  </si>
  <si>
    <t>古丽娜·阿尼瓦尔别克</t>
  </si>
  <si>
    <t>沙湾市博邦房屋租赁服务有限公司</t>
  </si>
  <si>
    <t>张立河</t>
  </si>
  <si>
    <t>徐榕蔚</t>
  </si>
  <si>
    <t>徐倩</t>
  </si>
  <si>
    <t>新疆广连达建设工程有限公司</t>
  </si>
  <si>
    <t>尹风华</t>
  </si>
  <si>
    <t>王永琴</t>
  </si>
  <si>
    <t>张非凡</t>
  </si>
  <si>
    <t>王东</t>
  </si>
  <si>
    <t>骆辉玲</t>
  </si>
  <si>
    <t>杨丽艳</t>
  </si>
  <si>
    <t>李会庭</t>
  </si>
  <si>
    <t>宋艳蓉</t>
  </si>
  <si>
    <t>甄作梅</t>
  </si>
  <si>
    <t>沙湾市准南机动车检测服务有限公司</t>
  </si>
  <si>
    <t>李芹</t>
  </si>
  <si>
    <t>石雪萍</t>
  </si>
  <si>
    <t>王凯峰</t>
  </si>
  <si>
    <t>新疆鑫水工程建设有限公司</t>
  </si>
  <si>
    <t>段新泉</t>
  </si>
  <si>
    <t>叶尔凡·亚森江</t>
  </si>
  <si>
    <t>袁心睿（单位）</t>
  </si>
  <si>
    <t>袁心睿（个人）</t>
  </si>
  <si>
    <t>沙湾市鑫能恒泰热力有限公司</t>
  </si>
  <si>
    <t>宋益江</t>
  </si>
  <si>
    <t>郑继光</t>
  </si>
  <si>
    <t>王海霞</t>
  </si>
  <si>
    <t>薛红梅</t>
  </si>
  <si>
    <t>滕文红</t>
  </si>
  <si>
    <t>张瑞</t>
  </si>
  <si>
    <t>陈晓敏</t>
  </si>
  <si>
    <t>陈佳玉</t>
  </si>
  <si>
    <t>吴应玮</t>
  </si>
  <si>
    <t>马小梅</t>
  </si>
  <si>
    <t>虞金梁</t>
  </si>
  <si>
    <t>李飞</t>
  </si>
  <si>
    <t>巩雪</t>
  </si>
  <si>
    <t>王建明</t>
  </si>
  <si>
    <t>苏国才</t>
  </si>
  <si>
    <t>马超</t>
  </si>
  <si>
    <t>张金贵</t>
  </si>
  <si>
    <t>袁国军</t>
  </si>
  <si>
    <t>池建中</t>
  </si>
  <si>
    <t>李睿恺</t>
  </si>
  <si>
    <t>阿依古丽·沙尔合提</t>
  </si>
  <si>
    <t>张秀兰</t>
  </si>
  <si>
    <t>杨旭勇</t>
  </si>
  <si>
    <t>邸文广</t>
  </si>
  <si>
    <t>胡建新</t>
  </si>
  <si>
    <t>张俊</t>
  </si>
  <si>
    <t>韩磊</t>
  </si>
  <si>
    <t>梁征</t>
  </si>
  <si>
    <t>吴兆国</t>
  </si>
  <si>
    <t>郑千秋</t>
  </si>
  <si>
    <t>刘瑞祥</t>
  </si>
  <si>
    <t>杨怀</t>
  </si>
  <si>
    <t>图尔洪·吾舒尔</t>
  </si>
  <si>
    <t>张均新</t>
  </si>
  <si>
    <t>付庆宝</t>
  </si>
  <si>
    <t>张秀成</t>
  </si>
  <si>
    <t>朱新民</t>
  </si>
  <si>
    <t>赵小平</t>
  </si>
  <si>
    <t>廖小军</t>
  </si>
  <si>
    <t>郭海潮（单位）</t>
  </si>
  <si>
    <t>郭海潮（个人）</t>
  </si>
  <si>
    <t>程桂龙（单位）</t>
  </si>
  <si>
    <t>程桂龙（个人）</t>
  </si>
  <si>
    <t>新疆优农百丰农业发展有限公司</t>
  </si>
  <si>
    <t>赵贤华</t>
  </si>
  <si>
    <t>新疆天赐圣泉旅游发展有限公司</t>
  </si>
  <si>
    <t>金余</t>
  </si>
  <si>
    <t>詹超</t>
  </si>
  <si>
    <t>何书林</t>
  </si>
  <si>
    <t>金志华</t>
  </si>
  <si>
    <t>李彦飞</t>
  </si>
  <si>
    <t>赵金玲</t>
  </si>
  <si>
    <t>张江营</t>
  </si>
  <si>
    <t>吕淑雯</t>
  </si>
  <si>
    <t>新疆联硕工程管理有限责任公司</t>
  </si>
  <si>
    <t>杨敏</t>
  </si>
  <si>
    <t>王萌</t>
  </si>
  <si>
    <t>沙湾县天宝绿色食品有限公司</t>
  </si>
  <si>
    <t>张勇</t>
  </si>
  <si>
    <t>谢秋艳</t>
  </si>
  <si>
    <t>袁航</t>
  </si>
  <si>
    <t>王小花</t>
  </si>
  <si>
    <t>哈丽亚·吐尔地别克</t>
  </si>
  <si>
    <t>伸桂香</t>
  </si>
  <si>
    <t>王美薇</t>
  </si>
  <si>
    <t>赵海龙</t>
  </si>
  <si>
    <t>杨颖慧</t>
  </si>
  <si>
    <t>陈成</t>
  </si>
  <si>
    <t>杨正英</t>
  </si>
  <si>
    <t>胡小斌</t>
  </si>
  <si>
    <t>党福珍</t>
  </si>
  <si>
    <t>张小龙</t>
  </si>
  <si>
    <t>杰恩斯别克·乌拉孜拜</t>
  </si>
  <si>
    <t>沙湾市颐仁堂医药连锁第十店</t>
  </si>
  <si>
    <t>王玉琴</t>
  </si>
  <si>
    <t>安芳玲</t>
  </si>
  <si>
    <t>沙湾市颐仁堂医药连锁第一百二十六店</t>
  </si>
  <si>
    <t>程广阔</t>
  </si>
  <si>
    <t>沙湾市颐仁堂医药连锁第一百二十九店</t>
  </si>
  <si>
    <t>刘金平</t>
  </si>
  <si>
    <t>张双花</t>
  </si>
  <si>
    <t>沙湾市颐仁堂医药连锁第五百九十八店</t>
  </si>
  <si>
    <t>张海霞</t>
  </si>
  <si>
    <t>沙湾市颐仁堂医药连锁第五百九十九店</t>
  </si>
  <si>
    <t>张莉</t>
  </si>
  <si>
    <t>沙湾市颐仁堂医药连锁第六百店</t>
  </si>
  <si>
    <t>郭艳红</t>
  </si>
  <si>
    <t>杨小莉</t>
  </si>
  <si>
    <t>沙湾市颐仁堂医药连锁第六百六十六店</t>
  </si>
  <si>
    <t>王雅君</t>
  </si>
  <si>
    <t>沙湾市童年绘艺术培训有限公司</t>
  </si>
  <si>
    <t>俞业星（个人）</t>
  </si>
  <si>
    <t>俞业星（单位）</t>
  </si>
  <si>
    <t>吴瑞珂（个人）</t>
  </si>
  <si>
    <t>吴瑞珂（单位）</t>
  </si>
  <si>
    <t>王悦（个人）</t>
  </si>
  <si>
    <t>王悦（单位）</t>
  </si>
  <si>
    <t>陈冬雪</t>
  </si>
  <si>
    <t>张艳文</t>
  </si>
  <si>
    <t>孙璐瑶</t>
  </si>
  <si>
    <t>胡杨</t>
  </si>
  <si>
    <t>申金庭</t>
  </si>
  <si>
    <t>房会</t>
  </si>
  <si>
    <t>新疆瑞隆农业发展有限公司油脂分公司</t>
  </si>
  <si>
    <t>徐清柱</t>
  </si>
  <si>
    <t>聂梦娇</t>
  </si>
  <si>
    <t>刘燕燕</t>
  </si>
  <si>
    <t>王忠</t>
  </si>
  <si>
    <t>沙湾市乐居房地产中介服务有限公司</t>
  </si>
  <si>
    <t>张国华</t>
  </si>
  <si>
    <t>巴晓艳</t>
  </si>
  <si>
    <t>李荣</t>
  </si>
  <si>
    <t>沙依然古丽·巴特尔哈力</t>
  </si>
  <si>
    <t>克那尔·对山</t>
  </si>
  <si>
    <t>巴丽江·木先</t>
  </si>
  <si>
    <t>阿曼古丽·哈衣拉提</t>
  </si>
  <si>
    <t>沙湾市泽锐商贸有限公司</t>
  </si>
  <si>
    <t>刘妮</t>
  </si>
  <si>
    <t>张超乐</t>
  </si>
  <si>
    <t>金锦</t>
  </si>
  <si>
    <t>新疆惠鑫建筑装饰有限公司</t>
  </si>
  <si>
    <t>姚文涛</t>
  </si>
  <si>
    <t>吴雅琴</t>
  </si>
  <si>
    <t>郭月华</t>
  </si>
  <si>
    <t>新疆富盈典意广告传媒有限公司</t>
  </si>
  <si>
    <t>马琴</t>
  </si>
  <si>
    <t>新疆昌粮油脂集团沙湾有限责任公司</t>
  </si>
  <si>
    <t>葛小英</t>
  </si>
  <si>
    <t>杨红萍</t>
  </si>
  <si>
    <t>闫庆东</t>
  </si>
  <si>
    <t>高振明</t>
  </si>
  <si>
    <t>高尚</t>
  </si>
  <si>
    <t>王新峰</t>
  </si>
  <si>
    <t>李宗科</t>
  </si>
  <si>
    <t>贾德疆</t>
  </si>
  <si>
    <t>王琦军</t>
  </si>
  <si>
    <t>王晓堂</t>
  </si>
  <si>
    <t>窦世纲</t>
  </si>
  <si>
    <t>罗海霞</t>
  </si>
  <si>
    <t>郭建</t>
  </si>
  <si>
    <t>袁雪峰</t>
  </si>
  <si>
    <t>张奎</t>
  </si>
  <si>
    <t>沙湾天山水泥有限责任公司</t>
  </si>
  <si>
    <t>张雨薇（单位）</t>
  </si>
  <si>
    <t>张雨薇（个人）</t>
  </si>
  <si>
    <t>比布特·加林（单位）</t>
  </si>
  <si>
    <t>比布特·加林（个人）</t>
  </si>
  <si>
    <t>若扎·阿尔达克</t>
  </si>
  <si>
    <t>沙湾市青的山艺术培训有限责任公司</t>
  </si>
  <si>
    <t>雒彦云</t>
  </si>
  <si>
    <t>杨金妹</t>
  </si>
  <si>
    <t>新疆泓诚酒店管理有限公司</t>
  </si>
  <si>
    <t>李风华</t>
  </si>
  <si>
    <t>新疆广海记农业科技发展有限公司</t>
  </si>
  <si>
    <t>陈瑾</t>
  </si>
  <si>
    <t>闵海燕（单位）</t>
  </si>
  <si>
    <t>闵海燕（个人）</t>
  </si>
  <si>
    <t>魏玉乾</t>
  </si>
  <si>
    <t>汉</t>
  </si>
  <si>
    <t>杨肖</t>
  </si>
  <si>
    <t>新疆同舟财务咨询服务有限公司</t>
  </si>
  <si>
    <t>吕甜</t>
  </si>
  <si>
    <t>沙湾市盛博农业科技有限公司</t>
  </si>
  <si>
    <t>蔡飞</t>
  </si>
  <si>
    <t>刘明</t>
  </si>
  <si>
    <t>吴强</t>
  </si>
  <si>
    <t>王荣婷</t>
  </si>
  <si>
    <t>张新忠</t>
  </si>
  <si>
    <t xml:space="preserve"> 许飞</t>
  </si>
  <si>
    <t>赵东</t>
  </si>
  <si>
    <t>高寿卫</t>
  </si>
  <si>
    <t>张海龙</t>
  </si>
  <si>
    <t>段琴琴</t>
  </si>
  <si>
    <t>彭栋成</t>
  </si>
  <si>
    <t>焦繁红</t>
  </si>
  <si>
    <t>赛尔江·赛力克</t>
  </si>
  <si>
    <t>哈依拉提·木哈塔尔</t>
  </si>
  <si>
    <t>杨坤</t>
  </si>
  <si>
    <t>曹春香</t>
  </si>
  <si>
    <t>买尔都·吐尔逊</t>
  </si>
  <si>
    <t>李馥羽</t>
  </si>
  <si>
    <t>王潭</t>
  </si>
  <si>
    <t>丁梦婷</t>
  </si>
  <si>
    <t>冯旭琪</t>
  </si>
  <si>
    <t>刘丙琪</t>
  </si>
  <si>
    <t>窦世鹏</t>
  </si>
  <si>
    <t>沙湾市沐宸保安服务有限公司</t>
  </si>
  <si>
    <t>鲁淑君</t>
  </si>
  <si>
    <t>金佳祺（单位）</t>
  </si>
  <si>
    <t>金佳祺（个人）</t>
  </si>
  <si>
    <t>沙湾市金助理物业服务有限公司</t>
  </si>
  <si>
    <t>陈晓雅</t>
  </si>
  <si>
    <t>马红霞</t>
  </si>
  <si>
    <t>曾乐</t>
  </si>
  <si>
    <t>南天翔（单位）</t>
  </si>
  <si>
    <t>南天翔（个人）</t>
  </si>
  <si>
    <t>沙湾市志远机动车检测有限公司</t>
  </si>
  <si>
    <t>徐菁婉</t>
  </si>
  <si>
    <t>徐丽</t>
  </si>
  <si>
    <t>苏文婷</t>
  </si>
  <si>
    <t>新疆龙之景建筑劳务服务有限责任公司</t>
  </si>
  <si>
    <t>侯文军</t>
  </si>
  <si>
    <t>新疆天成富盛建设工程有限责任公司</t>
  </si>
  <si>
    <t>徐红霞</t>
  </si>
  <si>
    <t>马永环</t>
  </si>
  <si>
    <t>杨淑鸿</t>
  </si>
  <si>
    <t>陈强</t>
  </si>
  <si>
    <t>潘婷</t>
  </si>
  <si>
    <t>安小隆</t>
  </si>
  <si>
    <t>关梦宣</t>
  </si>
  <si>
    <t>沙湾盖瑞乳业有限责任公司</t>
  </si>
  <si>
    <t>马雪琴（单位）</t>
  </si>
  <si>
    <t>马雪琴（个人）</t>
  </si>
  <si>
    <t>玛迪娜·马河沙提（单位）</t>
  </si>
  <si>
    <t>玛迪娜·马河沙提（个人）</t>
  </si>
  <si>
    <t>马燕（单位）</t>
  </si>
  <si>
    <t>马燕（个人）</t>
  </si>
  <si>
    <t>努尔艾力·艾海提（单位）</t>
  </si>
  <si>
    <t>努尔艾力·艾海提（个人）</t>
  </si>
  <si>
    <t>凯撒乌·尔尼完（单位）</t>
  </si>
  <si>
    <t>凯撒乌·尔尼完（个人）</t>
  </si>
  <si>
    <t>热依扎·玻拉提</t>
  </si>
  <si>
    <t>叶拉曼·坎杰别克</t>
  </si>
  <si>
    <t>段佳慧</t>
  </si>
  <si>
    <t>叶里买克·切垦</t>
  </si>
  <si>
    <t>托丽哈乃·伊沙</t>
  </si>
  <si>
    <t>冯贵元</t>
  </si>
  <si>
    <t>薛萍</t>
  </si>
  <si>
    <t>杨茂兰</t>
  </si>
  <si>
    <t>黄涛</t>
  </si>
  <si>
    <t>洪都思·哈力汗</t>
  </si>
  <si>
    <t>加尼木汗·托列西</t>
  </si>
  <si>
    <t>宋强</t>
  </si>
  <si>
    <t>努尔孜发·托里肯</t>
  </si>
  <si>
    <t>杨杰</t>
  </si>
  <si>
    <t>唐闻洁</t>
  </si>
  <si>
    <t>加合斯勒哈·达吾肯</t>
  </si>
  <si>
    <t>努尔黑扎·木汗别克</t>
  </si>
  <si>
    <t>茹扎·玻拉提</t>
  </si>
  <si>
    <t>也吾江·切垦</t>
  </si>
  <si>
    <t>那扎尔·哈力汗</t>
  </si>
  <si>
    <t>新疆三铨环保科技有限公司</t>
  </si>
  <si>
    <t>黄生玲</t>
  </si>
  <si>
    <t>张斌</t>
  </si>
  <si>
    <t>林良轩</t>
  </si>
  <si>
    <t>李天宏</t>
  </si>
  <si>
    <t>张延鹏</t>
  </si>
  <si>
    <t>宋艳霞</t>
  </si>
  <si>
    <t>付兴萍</t>
  </si>
  <si>
    <t>洪书林</t>
  </si>
  <si>
    <t>徐健</t>
  </si>
  <si>
    <t>新疆悦舞者艺术培训有限公司</t>
  </si>
  <si>
    <t>梅飞儿</t>
  </si>
  <si>
    <t>沙湾市靖盛投资管理有限公司</t>
  </si>
  <si>
    <t>程旭昇</t>
  </si>
  <si>
    <t>李艳荣</t>
  </si>
  <si>
    <t>李玲</t>
  </si>
  <si>
    <t>党永保</t>
  </si>
  <si>
    <t>沙湾市源达劳务派遣有限责任公司</t>
  </si>
  <si>
    <t>杨嘉林</t>
  </si>
  <si>
    <t>沙湾市大禹水利水电工程有限公司</t>
  </si>
  <si>
    <t>朱永成</t>
  </si>
  <si>
    <t>张超</t>
  </si>
  <si>
    <t>苏磊</t>
  </si>
  <si>
    <t>路菊燕</t>
  </si>
  <si>
    <t>赵盛</t>
  </si>
  <si>
    <t>彭英霞</t>
  </si>
  <si>
    <t>宋佳</t>
  </si>
  <si>
    <t>沙湾市公共交通有限责任公司</t>
  </si>
  <si>
    <t>王新斌</t>
  </si>
  <si>
    <t>车启飞</t>
  </si>
  <si>
    <t>哈里斯江·艾尼</t>
  </si>
  <si>
    <t>虞焕捷</t>
  </si>
  <si>
    <t>尼加提·买买提</t>
  </si>
  <si>
    <t>外里·义拉洪</t>
  </si>
  <si>
    <t>帕力哈提·买买提</t>
  </si>
  <si>
    <t>马世平</t>
  </si>
  <si>
    <t>董桂录</t>
  </si>
  <si>
    <t>黄国军</t>
  </si>
  <si>
    <t>郭斌</t>
  </si>
  <si>
    <t>许国庆</t>
  </si>
  <si>
    <t>艾再孜·打吾提</t>
  </si>
  <si>
    <t>帕尔哈提·吾木尔</t>
  </si>
  <si>
    <t>林国祥</t>
  </si>
  <si>
    <t>范光明</t>
  </si>
  <si>
    <t>刘金成</t>
  </si>
  <si>
    <t>阿勒腾阿依·斯哈克别克</t>
  </si>
  <si>
    <t>肖刚</t>
  </si>
  <si>
    <t>王福宝</t>
  </si>
  <si>
    <t>新疆恒业建设有限公司</t>
  </si>
  <si>
    <t>李雄</t>
  </si>
  <si>
    <t>古玉娇</t>
  </si>
  <si>
    <t>潘佳佳</t>
  </si>
  <si>
    <t>程晓龙</t>
  </si>
  <si>
    <t>郭雨</t>
  </si>
  <si>
    <t>孟海那</t>
  </si>
  <si>
    <t>王荣</t>
  </si>
  <si>
    <t>任涛</t>
  </si>
  <si>
    <t>段新林</t>
  </si>
  <si>
    <t>谢学江</t>
  </si>
  <si>
    <t>苏爱萍</t>
  </si>
  <si>
    <t>魏大凯</t>
  </si>
  <si>
    <t>赵明辉</t>
  </si>
  <si>
    <t>张建华</t>
  </si>
  <si>
    <t>曾晓峰</t>
  </si>
  <si>
    <t>刘秀萍</t>
  </si>
  <si>
    <t>沙湾市瑞邦物业服务有限责任公司</t>
  </si>
  <si>
    <t>董米荣</t>
  </si>
  <si>
    <t>张建花</t>
  </si>
  <si>
    <t>刘春生</t>
  </si>
  <si>
    <t>段文娟</t>
  </si>
  <si>
    <t>袁荣霞</t>
  </si>
  <si>
    <t>牟永莲</t>
  </si>
  <si>
    <t>马西艳</t>
  </si>
  <si>
    <t>崔清梅</t>
  </si>
  <si>
    <t>宣大平</t>
  </si>
  <si>
    <t>鲁生军</t>
  </si>
  <si>
    <t>韩虹</t>
  </si>
  <si>
    <t>卜加尔古丽·阿卜力米提</t>
  </si>
  <si>
    <t>沙湾县万客隆超市有限责任公司</t>
  </si>
  <si>
    <t>邓轩</t>
  </si>
  <si>
    <t>赵凤玲</t>
  </si>
  <si>
    <t>袁安兰</t>
  </si>
  <si>
    <t>陈开凤</t>
  </si>
  <si>
    <t>何丽萍</t>
  </si>
  <si>
    <t>刘涛</t>
  </si>
  <si>
    <t>侯淑甜</t>
  </si>
  <si>
    <t>刘霞</t>
  </si>
  <si>
    <t>邓燕</t>
  </si>
  <si>
    <t>李慧玲</t>
  </si>
  <si>
    <t>新疆瑞晟城市投资发展有限公司</t>
  </si>
  <si>
    <t>魏萍</t>
  </si>
  <si>
    <t>张芳舒</t>
  </si>
  <si>
    <t>郭甜</t>
  </si>
  <si>
    <t>张玉莹</t>
  </si>
  <si>
    <t>王海珊</t>
  </si>
  <si>
    <t>吴梅</t>
  </si>
  <si>
    <t>张文艳</t>
  </si>
  <si>
    <t>咸  凤</t>
  </si>
  <si>
    <t>曹希敏</t>
  </si>
  <si>
    <t>文会平</t>
  </si>
  <si>
    <t>窦红梅</t>
  </si>
  <si>
    <t>朱  晶</t>
  </si>
  <si>
    <t>唐春娟</t>
  </si>
  <si>
    <t>何建莉</t>
  </si>
  <si>
    <t>朱成晓</t>
  </si>
  <si>
    <t>孙童璐</t>
  </si>
  <si>
    <t>胡鑫</t>
  </si>
  <si>
    <t>蒋亮</t>
  </si>
  <si>
    <t>杨新明</t>
  </si>
  <si>
    <t>李斌</t>
  </si>
  <si>
    <t>唐会天</t>
  </si>
  <si>
    <t>司文轩</t>
  </si>
  <si>
    <t>沙湾市新佰农业大数据服务有限公司</t>
  </si>
  <si>
    <t>孜叶尔德叶.木拉提</t>
  </si>
  <si>
    <t>尹帅哲</t>
  </si>
  <si>
    <t>林军</t>
  </si>
  <si>
    <t>沙湾市鑫垚农村产权流转交易中心有限公司</t>
  </si>
  <si>
    <t>吴锦梅</t>
  </si>
  <si>
    <t>许春梅</t>
  </si>
  <si>
    <t>范晓璇</t>
  </si>
  <si>
    <t>杜宏亮</t>
  </si>
  <si>
    <t>宗延玲</t>
  </si>
  <si>
    <t>王月娟</t>
  </si>
  <si>
    <t>吕丹</t>
  </si>
  <si>
    <t>仲永萍</t>
  </si>
  <si>
    <t>吕兰兰</t>
  </si>
  <si>
    <t>强微</t>
  </si>
  <si>
    <t>丁晓娟</t>
  </si>
  <si>
    <t>牛婕</t>
  </si>
  <si>
    <t>哈尼亚·哈毕旦</t>
  </si>
  <si>
    <t>宋洪军</t>
  </si>
  <si>
    <t>张鹏</t>
  </si>
  <si>
    <t>沙湾市龙一腾体育培训有限责任公司</t>
  </si>
  <si>
    <t>郑旭慧</t>
  </si>
  <si>
    <t>杨凯</t>
  </si>
  <si>
    <t>郭峰</t>
  </si>
  <si>
    <t>陈彦均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</si>
</sst>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178" formatCode="#,##0.00_ "/>
  </numFmts>
  <fonts count="49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12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2"/>
      <color rgb="FF000000"/>
      <name val="仿宋_GB2312"/>
      <charset val="134"/>
    </font>
    <font>
      <sz val="8"/>
      <name val="仿宋_GB2312"/>
      <charset val="134"/>
    </font>
    <font>
      <sz val="10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color indexed="8"/>
      <name val="仿宋_GB2312"/>
      <charset val="134"/>
    </font>
    <font>
      <sz val="6"/>
      <color theme="1"/>
      <name val="仿宋_GB2312"/>
      <charset val="134"/>
    </font>
    <font>
      <sz val="10.5"/>
      <name val="仿宋_GB2312"/>
      <charset val="134"/>
    </font>
    <font>
      <sz val="9"/>
      <color rgb="FF000000"/>
      <name val="仿宋_GB2312"/>
      <charset val="134"/>
    </font>
    <font>
      <sz val="10"/>
      <name val="仿宋_GB2312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44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6" borderId="8" applyNumberFormat="0" applyFont="0" applyAlignment="0" applyProtection="0">
      <alignment vertical="center"/>
    </xf>
    <xf numFmtId="0" fontId="3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45" fillId="13" borderId="13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47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0" fontId="7" fillId="0" borderId="1" xfId="80" applyFont="1" applyFill="1" applyBorder="1" applyAlignment="1">
      <alignment horizontal="center" vertical="center"/>
    </xf>
    <xf numFmtId="0" fontId="8" fillId="0" borderId="1" xfId="79" applyFont="1" applyFill="1" applyBorder="1" applyAlignment="1">
      <alignment horizontal="center" vertical="center"/>
    </xf>
    <xf numFmtId="0" fontId="7" fillId="0" borderId="1" xfId="81" applyFont="1" applyFill="1" applyBorder="1" applyAlignment="1">
      <alignment horizontal="center" vertical="center"/>
    </xf>
    <xf numFmtId="49" fontId="7" fillId="0" borderId="1" xfId="79" applyNumberFormat="1" applyFont="1" applyFill="1" applyBorder="1" applyAlignment="1">
      <alignment horizontal="center" vertical="center"/>
    </xf>
    <xf numFmtId="49" fontId="8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0" fontId="7" fillId="0" borderId="1" xfId="8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0" fontId="20" fillId="0" borderId="1" xfId="65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0" fontId="7" fillId="0" borderId="1" xfId="83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</cellXfs>
  <cellStyles count="85">
    <cellStyle name="常规" xfId="0" builtinId="0"/>
    <cellStyle name="常规 23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16 2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1 2" xfId="59"/>
    <cellStyle name="常规 14" xfId="60"/>
    <cellStyle name="常规 14 2" xfId="61"/>
    <cellStyle name="常规 2" xfId="62"/>
    <cellStyle name="常规 23" xfId="63"/>
    <cellStyle name="常规 23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  <cellStyle name="常规 7 2" xfId="71"/>
    <cellStyle name="常规 8" xfId="72"/>
    <cellStyle name="常规 9" xfId="73"/>
    <cellStyle name="常规 9 2" xfId="74"/>
    <cellStyle name="常规_Sheet3_2" xfId="75"/>
    <cellStyle name="常规_Sheet4" xfId="76"/>
    <cellStyle name="常规_Sheet1" xfId="77"/>
    <cellStyle name="常规 55" xfId="78"/>
    <cellStyle name="常规 13" xfId="79"/>
    <cellStyle name="常规 17" xfId="80"/>
    <cellStyle name="常规 15" xfId="81"/>
    <cellStyle name="常规 2 2" xfId="82"/>
    <cellStyle name="常规 3 2" xfId="83"/>
    <cellStyle name="常规 4 3" xfId="8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5"/>
  <sheetViews>
    <sheetView tabSelected="1" workbookViewId="0">
      <selection activeCell="B555" sqref="B555"/>
    </sheetView>
  </sheetViews>
  <sheetFormatPr defaultColWidth="9" defaultRowHeight="30" customHeight="1"/>
  <cols>
    <col min="1" max="1" width="6.61666666666667" customWidth="1"/>
    <col min="2" max="2" width="19.45" style="3" customWidth="1"/>
    <col min="3" max="3" width="4.65" customWidth="1"/>
    <col min="4" max="4" width="15.65" customWidth="1"/>
    <col min="5" max="5" width="6.5" customWidth="1"/>
    <col min="6" max="6" width="8.28333333333333" customWidth="1"/>
    <col min="7" max="7" width="11.1416666666667" customWidth="1"/>
    <col min="8" max="8" width="7.33333333333333" customWidth="1"/>
    <col min="9" max="9" width="7.925" customWidth="1"/>
    <col min="10" max="10" width="7.45" customWidth="1"/>
    <col min="11" max="11" width="7.33333333333333" customWidth="1"/>
    <col min="12" max="12" width="6.73333333333333" customWidth="1"/>
    <col min="13" max="13" width="10.375" style="4"/>
  </cols>
  <sheetData>
    <row r="1" s="1" customFormat="1" customHeight="1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27"/>
    </row>
    <row r="2" s="1" customFormat="1" ht="3" customHeight="1" spans="1:1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27"/>
    </row>
    <row r="3" s="2" customFormat="1" customHeight="1" spans="1:14">
      <c r="A3" s="7" t="s">
        <v>1</v>
      </c>
      <c r="B3" s="7" t="s">
        <v>2</v>
      </c>
      <c r="C3" s="8" t="s">
        <v>1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8" t="s">
        <v>8</v>
      </c>
      <c r="J3" s="8"/>
      <c r="K3" s="8"/>
      <c r="L3" s="8" t="s">
        <v>9</v>
      </c>
      <c r="M3" s="28" t="s">
        <v>10</v>
      </c>
      <c r="N3" s="29"/>
    </row>
    <row r="4" s="2" customFormat="1" ht="49" customHeight="1" spans="1:14">
      <c r="A4" s="7"/>
      <c r="B4" s="7"/>
      <c r="C4" s="8"/>
      <c r="D4" s="8"/>
      <c r="E4" s="8"/>
      <c r="F4" s="8"/>
      <c r="G4" s="8"/>
      <c r="H4" s="9"/>
      <c r="I4" s="8" t="s">
        <v>11</v>
      </c>
      <c r="J4" s="8" t="s">
        <v>12</v>
      </c>
      <c r="K4" s="8" t="s">
        <v>13</v>
      </c>
      <c r="L4" s="8"/>
      <c r="M4" s="28"/>
      <c r="N4" s="29"/>
    </row>
    <row r="5" ht="22" customHeight="1" spans="1:13">
      <c r="A5" s="10">
        <v>1</v>
      </c>
      <c r="B5" s="11" t="s">
        <v>14</v>
      </c>
      <c r="C5" s="12">
        <v>1</v>
      </c>
      <c r="D5" s="12" t="s">
        <v>15</v>
      </c>
      <c r="E5" s="13" t="s">
        <v>16</v>
      </c>
      <c r="F5" s="13" t="s">
        <v>17</v>
      </c>
      <c r="G5" s="13" t="s">
        <v>18</v>
      </c>
      <c r="H5" s="12">
        <v>28</v>
      </c>
      <c r="I5" s="30">
        <v>732</v>
      </c>
      <c r="J5" s="31"/>
      <c r="K5" s="31"/>
      <c r="L5" s="12">
        <v>1</v>
      </c>
      <c r="M5" s="32">
        <v>732</v>
      </c>
    </row>
    <row r="6" ht="22" customHeight="1" spans="1:13">
      <c r="A6" s="10"/>
      <c r="B6" s="14"/>
      <c r="C6" s="12">
        <v>2</v>
      </c>
      <c r="D6" s="12" t="s">
        <v>19</v>
      </c>
      <c r="E6" s="13" t="s">
        <v>20</v>
      </c>
      <c r="F6" s="13" t="s">
        <v>17</v>
      </c>
      <c r="G6" s="13" t="s">
        <v>18</v>
      </c>
      <c r="H6" s="12">
        <v>3</v>
      </c>
      <c r="I6" s="30">
        <v>732</v>
      </c>
      <c r="J6" s="31"/>
      <c r="K6" s="31"/>
      <c r="L6" s="12">
        <v>1</v>
      </c>
      <c r="M6" s="33">
        <v>732</v>
      </c>
    </row>
    <row r="7" ht="22" customHeight="1" spans="1:13">
      <c r="A7" s="15" t="s">
        <v>21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34"/>
      <c r="M7" s="35">
        <f>SUM(M5:M6)</f>
        <v>1464</v>
      </c>
    </row>
    <row r="8" ht="22" customHeight="1" spans="1:13">
      <c r="A8" s="10">
        <v>2</v>
      </c>
      <c r="B8" s="11" t="s">
        <v>22</v>
      </c>
      <c r="C8" s="12">
        <v>1</v>
      </c>
      <c r="D8" s="17" t="s">
        <v>23</v>
      </c>
      <c r="E8" s="18" t="s">
        <v>20</v>
      </c>
      <c r="F8" s="18" t="s">
        <v>17</v>
      </c>
      <c r="G8" s="13" t="s">
        <v>18</v>
      </c>
      <c r="H8" s="12">
        <v>8</v>
      </c>
      <c r="I8" s="30">
        <v>732</v>
      </c>
      <c r="J8" s="31"/>
      <c r="K8" s="31"/>
      <c r="L8" s="12">
        <v>1</v>
      </c>
      <c r="M8" s="33">
        <v>732</v>
      </c>
    </row>
    <row r="9" ht="22" customHeight="1" spans="1:13">
      <c r="A9" s="10"/>
      <c r="B9" s="14"/>
      <c r="C9" s="12">
        <v>2</v>
      </c>
      <c r="D9" s="12" t="s">
        <v>24</v>
      </c>
      <c r="E9" s="13" t="s">
        <v>20</v>
      </c>
      <c r="F9" s="13" t="s">
        <v>25</v>
      </c>
      <c r="G9" s="13" t="s">
        <v>18</v>
      </c>
      <c r="H9" s="12">
        <v>3</v>
      </c>
      <c r="I9" s="30">
        <v>732</v>
      </c>
      <c r="J9" s="31"/>
      <c r="K9" s="31"/>
      <c r="L9" s="12">
        <v>1</v>
      </c>
      <c r="M9" s="33">
        <v>732</v>
      </c>
    </row>
    <row r="10" ht="22" customHeight="1" spans="1:13">
      <c r="A10" s="15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34"/>
      <c r="M10" s="35">
        <f>SUM(M8:M9)</f>
        <v>1464</v>
      </c>
    </row>
    <row r="11" ht="22" customHeight="1" spans="1:13">
      <c r="A11" s="10">
        <v>3</v>
      </c>
      <c r="B11" s="11" t="s">
        <v>26</v>
      </c>
      <c r="C11" s="12">
        <v>1</v>
      </c>
      <c r="D11" s="19" t="s">
        <v>27</v>
      </c>
      <c r="E11" s="13" t="s">
        <v>20</v>
      </c>
      <c r="F11" s="13" t="s">
        <v>28</v>
      </c>
      <c r="G11" s="13" t="s">
        <v>18</v>
      </c>
      <c r="H11" s="12">
        <v>31</v>
      </c>
      <c r="I11" s="30">
        <v>732</v>
      </c>
      <c r="J11" s="31"/>
      <c r="K11" s="31"/>
      <c r="L11" s="12">
        <v>1</v>
      </c>
      <c r="M11" s="32">
        <v>732</v>
      </c>
    </row>
    <row r="12" ht="22" customHeight="1" spans="1:13">
      <c r="A12" s="10"/>
      <c r="B12" s="14"/>
      <c r="C12" s="12">
        <v>2</v>
      </c>
      <c r="D12" s="19" t="s">
        <v>29</v>
      </c>
      <c r="E12" s="13" t="s">
        <v>20</v>
      </c>
      <c r="F12" s="13" t="s">
        <v>17</v>
      </c>
      <c r="G12" s="13" t="s">
        <v>18</v>
      </c>
      <c r="H12" s="12">
        <v>31</v>
      </c>
      <c r="I12" s="30">
        <v>732</v>
      </c>
      <c r="J12" s="31"/>
      <c r="K12" s="31"/>
      <c r="L12" s="12">
        <v>1</v>
      </c>
      <c r="M12" s="32">
        <v>732</v>
      </c>
    </row>
    <row r="13" ht="22" customHeight="1" spans="1:13">
      <c r="A13" s="10"/>
      <c r="B13" s="14"/>
      <c r="C13" s="20">
        <v>3</v>
      </c>
      <c r="D13" s="19" t="s">
        <v>30</v>
      </c>
      <c r="E13" s="13" t="s">
        <v>16</v>
      </c>
      <c r="F13" s="13" t="s">
        <v>17</v>
      </c>
      <c r="G13" s="21" t="s">
        <v>31</v>
      </c>
      <c r="H13" s="12">
        <v>30</v>
      </c>
      <c r="I13" s="30">
        <v>732</v>
      </c>
      <c r="J13" s="31">
        <v>366</v>
      </c>
      <c r="K13" s="36">
        <v>22.88</v>
      </c>
      <c r="L13" s="12">
        <v>1</v>
      </c>
      <c r="M13" s="33">
        <v>1120.88</v>
      </c>
    </row>
    <row r="14" ht="22" customHeight="1" spans="1:13">
      <c r="A14" s="10"/>
      <c r="B14" s="14"/>
      <c r="C14" s="22"/>
      <c r="D14" s="19" t="s">
        <v>32</v>
      </c>
      <c r="E14" s="13" t="s">
        <v>16</v>
      </c>
      <c r="F14" s="13" t="s">
        <v>17</v>
      </c>
      <c r="G14" s="23"/>
      <c r="H14" s="12">
        <v>30</v>
      </c>
      <c r="I14" s="30">
        <v>366</v>
      </c>
      <c r="J14" s="31">
        <v>91.5</v>
      </c>
      <c r="K14" s="36">
        <v>22.88</v>
      </c>
      <c r="L14" s="12">
        <v>1</v>
      </c>
      <c r="M14" s="33">
        <v>480.38</v>
      </c>
    </row>
    <row r="15" ht="22" customHeight="1" spans="1:13">
      <c r="A15" s="10"/>
      <c r="B15" s="14"/>
      <c r="C15" s="12">
        <v>4</v>
      </c>
      <c r="D15" s="24" t="s">
        <v>33</v>
      </c>
      <c r="E15" s="13" t="s">
        <v>16</v>
      </c>
      <c r="F15" s="13" t="s">
        <v>17</v>
      </c>
      <c r="G15" s="13" t="s">
        <v>18</v>
      </c>
      <c r="H15" s="12">
        <v>21</v>
      </c>
      <c r="I15" s="30">
        <v>732</v>
      </c>
      <c r="J15" s="31"/>
      <c r="K15" s="31"/>
      <c r="L15" s="12">
        <v>1</v>
      </c>
      <c r="M15" s="32">
        <v>732</v>
      </c>
    </row>
    <row r="16" ht="22" customHeight="1" spans="1:13">
      <c r="A16" s="10"/>
      <c r="B16" s="14"/>
      <c r="C16" s="12">
        <v>5</v>
      </c>
      <c r="D16" s="13" t="s">
        <v>34</v>
      </c>
      <c r="E16" s="13" t="s">
        <v>16</v>
      </c>
      <c r="F16" s="13" t="s">
        <v>17</v>
      </c>
      <c r="G16" s="13" t="s">
        <v>18</v>
      </c>
      <c r="H16" s="12">
        <v>19</v>
      </c>
      <c r="I16" s="30">
        <v>732</v>
      </c>
      <c r="J16" s="31"/>
      <c r="K16" s="31"/>
      <c r="L16" s="12">
        <v>1</v>
      </c>
      <c r="M16" s="32">
        <v>732</v>
      </c>
    </row>
    <row r="17" ht="22" customHeight="1" spans="1:13">
      <c r="A17" s="10"/>
      <c r="B17" s="14"/>
      <c r="C17" s="12">
        <v>6</v>
      </c>
      <c r="D17" s="13" t="s">
        <v>35</v>
      </c>
      <c r="E17" s="13" t="s">
        <v>16</v>
      </c>
      <c r="F17" s="13" t="s">
        <v>36</v>
      </c>
      <c r="G17" s="13" t="s">
        <v>18</v>
      </c>
      <c r="H17" s="12">
        <v>19</v>
      </c>
      <c r="I17" s="30">
        <v>732</v>
      </c>
      <c r="J17" s="31"/>
      <c r="K17" s="31"/>
      <c r="L17" s="12">
        <v>1</v>
      </c>
      <c r="M17" s="32">
        <v>732</v>
      </c>
    </row>
    <row r="18" ht="22" customHeight="1" spans="1:13">
      <c r="A18" s="10"/>
      <c r="B18" s="14"/>
      <c r="C18" s="12">
        <v>7</v>
      </c>
      <c r="D18" s="12" t="s">
        <v>37</v>
      </c>
      <c r="E18" s="13" t="s">
        <v>20</v>
      </c>
      <c r="F18" s="13" t="s">
        <v>17</v>
      </c>
      <c r="G18" s="13" t="s">
        <v>18</v>
      </c>
      <c r="H18" s="12">
        <v>4</v>
      </c>
      <c r="I18" s="30">
        <v>732</v>
      </c>
      <c r="J18" s="31"/>
      <c r="K18" s="31"/>
      <c r="L18" s="12">
        <v>1</v>
      </c>
      <c r="M18" s="32">
        <v>732</v>
      </c>
    </row>
    <row r="19" ht="22" customHeight="1" spans="1:13">
      <c r="A19" s="10"/>
      <c r="B19" s="14"/>
      <c r="C19" s="12">
        <v>8</v>
      </c>
      <c r="D19" s="12" t="s">
        <v>38</v>
      </c>
      <c r="E19" s="13" t="s">
        <v>20</v>
      </c>
      <c r="F19" s="13" t="s">
        <v>28</v>
      </c>
      <c r="G19" s="13" t="s">
        <v>18</v>
      </c>
      <c r="H19" s="12">
        <v>4</v>
      </c>
      <c r="I19" s="30">
        <v>732</v>
      </c>
      <c r="J19" s="31"/>
      <c r="K19" s="31"/>
      <c r="L19" s="12">
        <v>1</v>
      </c>
      <c r="M19" s="32">
        <v>732</v>
      </c>
    </row>
    <row r="20" ht="22" customHeight="1" spans="1:13">
      <c r="A20" s="15" t="s">
        <v>21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34"/>
      <c r="M20" s="35">
        <f>SUM(M11:M19)</f>
        <v>6725.26</v>
      </c>
    </row>
    <row r="21" ht="22" customHeight="1" spans="1:13">
      <c r="A21" s="10">
        <v>4</v>
      </c>
      <c r="B21" s="25" t="s">
        <v>39</v>
      </c>
      <c r="C21" s="12">
        <v>1</v>
      </c>
      <c r="D21" s="12" t="s">
        <v>40</v>
      </c>
      <c r="E21" s="13" t="s">
        <v>20</v>
      </c>
      <c r="F21" s="13" t="s">
        <v>17</v>
      </c>
      <c r="G21" s="13" t="s">
        <v>18</v>
      </c>
      <c r="H21" s="12">
        <v>19</v>
      </c>
      <c r="I21" s="30">
        <v>732</v>
      </c>
      <c r="J21" s="31"/>
      <c r="K21" s="31"/>
      <c r="L21" s="12">
        <v>1</v>
      </c>
      <c r="M21" s="33">
        <v>732</v>
      </c>
    </row>
    <row r="22" ht="22" customHeight="1" spans="1:13">
      <c r="A22" s="15" t="s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34"/>
      <c r="M22" s="35">
        <v>732</v>
      </c>
    </row>
    <row r="23" ht="22" customHeight="1" spans="1:13">
      <c r="A23" s="10">
        <v>5</v>
      </c>
      <c r="B23" s="11" t="s">
        <v>41</v>
      </c>
      <c r="C23" s="12">
        <v>1</v>
      </c>
      <c r="D23" s="12" t="s">
        <v>42</v>
      </c>
      <c r="E23" s="13" t="s">
        <v>20</v>
      </c>
      <c r="F23" s="13" t="s">
        <v>25</v>
      </c>
      <c r="G23" s="13" t="s">
        <v>18</v>
      </c>
      <c r="H23" s="12">
        <f>4+2+1</f>
        <v>7</v>
      </c>
      <c r="I23" s="30">
        <v>800</v>
      </c>
      <c r="J23" s="31"/>
      <c r="K23" s="31"/>
      <c r="L23" s="12">
        <v>1</v>
      </c>
      <c r="M23" s="33">
        <f t="shared" ref="M23:M29" si="0">I23*L23</f>
        <v>800</v>
      </c>
    </row>
    <row r="24" ht="22" customHeight="1" spans="1:13">
      <c r="A24" s="10"/>
      <c r="B24" s="14"/>
      <c r="C24" s="12">
        <v>2</v>
      </c>
      <c r="D24" s="12" t="s">
        <v>43</v>
      </c>
      <c r="E24" s="13" t="s">
        <v>20</v>
      </c>
      <c r="F24" s="13" t="s">
        <v>17</v>
      </c>
      <c r="G24" s="13" t="s">
        <v>18</v>
      </c>
      <c r="H24" s="12">
        <f>4+2+1</f>
        <v>7</v>
      </c>
      <c r="I24" s="30">
        <v>800</v>
      </c>
      <c r="J24" s="31"/>
      <c r="K24" s="31"/>
      <c r="L24" s="12">
        <v>1</v>
      </c>
      <c r="M24" s="33">
        <f t="shared" si="0"/>
        <v>800</v>
      </c>
    </row>
    <row r="25" ht="22" customHeight="1" spans="1:13">
      <c r="A25" s="10"/>
      <c r="B25" s="14"/>
      <c r="C25" s="12">
        <v>3</v>
      </c>
      <c r="D25" s="12" t="s">
        <v>44</v>
      </c>
      <c r="E25" s="13" t="s">
        <v>20</v>
      </c>
      <c r="F25" s="13" t="s">
        <v>17</v>
      </c>
      <c r="G25" s="13" t="s">
        <v>18</v>
      </c>
      <c r="H25" s="12">
        <f>3+2+1</f>
        <v>6</v>
      </c>
      <c r="I25" s="30">
        <v>1220</v>
      </c>
      <c r="J25" s="31"/>
      <c r="K25" s="31"/>
      <c r="L25" s="12">
        <v>1</v>
      </c>
      <c r="M25" s="33">
        <f t="shared" si="0"/>
        <v>1220</v>
      </c>
    </row>
    <row r="26" ht="22" customHeight="1" spans="1:13">
      <c r="A26" s="10"/>
      <c r="B26" s="14"/>
      <c r="C26" s="12">
        <v>4</v>
      </c>
      <c r="D26" s="26" t="s">
        <v>45</v>
      </c>
      <c r="E26" s="13" t="s">
        <v>16</v>
      </c>
      <c r="F26" s="13" t="s">
        <v>17</v>
      </c>
      <c r="G26" s="13" t="s">
        <v>18</v>
      </c>
      <c r="H26" s="12">
        <f t="shared" ref="H26:H28" si="1">1+2+1</f>
        <v>4</v>
      </c>
      <c r="I26" s="30">
        <v>732</v>
      </c>
      <c r="J26" s="31"/>
      <c r="K26" s="31"/>
      <c r="L26" s="12">
        <v>1</v>
      </c>
      <c r="M26" s="33">
        <f t="shared" si="0"/>
        <v>732</v>
      </c>
    </row>
    <row r="27" ht="22" customHeight="1" spans="1:13">
      <c r="A27" s="10"/>
      <c r="B27" s="14"/>
      <c r="C27" s="12">
        <v>5</v>
      </c>
      <c r="D27" s="12" t="s">
        <v>46</v>
      </c>
      <c r="E27" s="13" t="s">
        <v>20</v>
      </c>
      <c r="F27" s="13" t="s">
        <v>17</v>
      </c>
      <c r="G27" s="13" t="s">
        <v>18</v>
      </c>
      <c r="H27" s="12">
        <f t="shared" si="1"/>
        <v>4</v>
      </c>
      <c r="I27" s="30">
        <v>732</v>
      </c>
      <c r="J27" s="31"/>
      <c r="K27" s="31"/>
      <c r="L27" s="12">
        <v>1</v>
      </c>
      <c r="M27" s="33">
        <f t="shared" si="0"/>
        <v>732</v>
      </c>
    </row>
    <row r="28" ht="22" customHeight="1" spans="1:13">
      <c r="A28" s="10"/>
      <c r="B28" s="14"/>
      <c r="C28" s="12">
        <v>6</v>
      </c>
      <c r="D28" s="12" t="s">
        <v>47</v>
      </c>
      <c r="E28" s="13" t="s">
        <v>16</v>
      </c>
      <c r="F28" s="13" t="s">
        <v>17</v>
      </c>
      <c r="G28" s="13" t="s">
        <v>18</v>
      </c>
      <c r="H28" s="12">
        <f t="shared" si="1"/>
        <v>4</v>
      </c>
      <c r="I28" s="30">
        <v>732</v>
      </c>
      <c r="J28" s="31"/>
      <c r="K28" s="31"/>
      <c r="L28" s="12">
        <v>1</v>
      </c>
      <c r="M28" s="33">
        <f t="shared" si="0"/>
        <v>732</v>
      </c>
    </row>
    <row r="29" ht="22" customHeight="1" spans="1:13">
      <c r="A29" s="10"/>
      <c r="B29" s="14"/>
      <c r="C29" s="12">
        <v>7</v>
      </c>
      <c r="D29" s="12" t="s">
        <v>48</v>
      </c>
      <c r="E29" s="13" t="s">
        <v>16</v>
      </c>
      <c r="F29" s="13" t="s">
        <v>25</v>
      </c>
      <c r="G29" s="13" t="s">
        <v>18</v>
      </c>
      <c r="H29" s="12">
        <f>1+1</f>
        <v>2</v>
      </c>
      <c r="I29" s="30">
        <v>732</v>
      </c>
      <c r="J29" s="31"/>
      <c r="K29" s="31"/>
      <c r="L29" s="12">
        <v>1</v>
      </c>
      <c r="M29" s="33">
        <f t="shared" si="0"/>
        <v>732</v>
      </c>
    </row>
    <row r="30" ht="22" customHeight="1" spans="1:13">
      <c r="A30" s="15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34"/>
      <c r="M30" s="35">
        <f>SUM(M23:M29)</f>
        <v>5748</v>
      </c>
    </row>
    <row r="31" ht="22" customHeight="1" spans="1:13">
      <c r="A31" s="10">
        <v>6</v>
      </c>
      <c r="B31" s="11" t="s">
        <v>49</v>
      </c>
      <c r="C31" s="12">
        <v>1</v>
      </c>
      <c r="D31" s="12" t="s">
        <v>50</v>
      </c>
      <c r="E31" s="13" t="s">
        <v>16</v>
      </c>
      <c r="F31" s="13" t="s">
        <v>17</v>
      </c>
      <c r="G31" s="13" t="s">
        <v>18</v>
      </c>
      <c r="H31" s="12">
        <v>8</v>
      </c>
      <c r="I31" s="30">
        <v>732</v>
      </c>
      <c r="J31" s="31"/>
      <c r="K31" s="31"/>
      <c r="L31" s="12">
        <v>1</v>
      </c>
      <c r="M31" s="33">
        <v>732</v>
      </c>
    </row>
    <row r="32" ht="22" customHeight="1" spans="1:13">
      <c r="A32" s="10"/>
      <c r="B32" s="14"/>
      <c r="C32" s="12">
        <v>2</v>
      </c>
      <c r="D32" s="12" t="s">
        <v>51</v>
      </c>
      <c r="E32" s="13" t="s">
        <v>16</v>
      </c>
      <c r="F32" s="13" t="s">
        <v>17</v>
      </c>
      <c r="G32" s="13" t="s">
        <v>18</v>
      </c>
      <c r="H32" s="12">
        <v>8</v>
      </c>
      <c r="I32" s="30">
        <v>732</v>
      </c>
      <c r="J32" s="31"/>
      <c r="K32" s="31"/>
      <c r="L32" s="12">
        <v>1</v>
      </c>
      <c r="M32" s="33">
        <v>732</v>
      </c>
    </row>
    <row r="33" ht="22" customHeight="1" spans="1:13">
      <c r="A33" s="15" t="s">
        <v>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34"/>
      <c r="M33" s="35">
        <f>SUM(M31:M32)</f>
        <v>1464</v>
      </c>
    </row>
    <row r="34" ht="22" customHeight="1" spans="1:13">
      <c r="A34" s="10">
        <v>7</v>
      </c>
      <c r="B34" s="11" t="s">
        <v>52</v>
      </c>
      <c r="C34" s="12">
        <v>1</v>
      </c>
      <c r="D34" s="12" t="s">
        <v>53</v>
      </c>
      <c r="E34" s="13" t="s">
        <v>20</v>
      </c>
      <c r="F34" s="13" t="s">
        <v>17</v>
      </c>
      <c r="G34" s="13" t="s">
        <v>18</v>
      </c>
      <c r="H34" s="12">
        <v>3</v>
      </c>
      <c r="I34" s="30">
        <v>732</v>
      </c>
      <c r="J34" s="31"/>
      <c r="K34" s="31"/>
      <c r="L34" s="12">
        <v>1</v>
      </c>
      <c r="M34" s="33">
        <v>732</v>
      </c>
    </row>
    <row r="35" ht="22" customHeight="1" spans="1:13">
      <c r="A35" s="10"/>
      <c r="B35" s="14"/>
      <c r="C35" s="12">
        <v>2</v>
      </c>
      <c r="D35" s="12" t="s">
        <v>54</v>
      </c>
      <c r="E35" s="13" t="s">
        <v>20</v>
      </c>
      <c r="F35" s="13" t="s">
        <v>17</v>
      </c>
      <c r="G35" s="13" t="s">
        <v>18</v>
      </c>
      <c r="H35" s="12">
        <v>3</v>
      </c>
      <c r="I35" s="30">
        <v>732</v>
      </c>
      <c r="J35" s="31"/>
      <c r="K35" s="31"/>
      <c r="L35" s="12">
        <v>1</v>
      </c>
      <c r="M35" s="33">
        <v>732</v>
      </c>
    </row>
    <row r="36" ht="22" customHeight="1" spans="1:13">
      <c r="A36" s="10"/>
      <c r="B36" s="14"/>
      <c r="C36" s="12">
        <v>3</v>
      </c>
      <c r="D36" s="12" t="s">
        <v>55</v>
      </c>
      <c r="E36" s="13" t="s">
        <v>16</v>
      </c>
      <c r="F36" s="13" t="s">
        <v>17</v>
      </c>
      <c r="G36" s="13" t="s">
        <v>18</v>
      </c>
      <c r="H36" s="12">
        <v>1</v>
      </c>
      <c r="I36" s="30">
        <v>732</v>
      </c>
      <c r="J36" s="31"/>
      <c r="K36" s="31"/>
      <c r="L36" s="12">
        <v>1</v>
      </c>
      <c r="M36" s="33">
        <v>732</v>
      </c>
    </row>
    <row r="37" ht="22" customHeight="1" spans="1:13">
      <c r="A37" s="15" t="s">
        <v>21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34"/>
      <c r="M37" s="35">
        <f>SUM(M34:M36)</f>
        <v>2196</v>
      </c>
    </row>
    <row r="38" ht="22" customHeight="1" spans="1:13">
      <c r="A38" s="10">
        <v>8</v>
      </c>
      <c r="B38" s="11" t="s">
        <v>56</v>
      </c>
      <c r="C38" s="12">
        <v>1</v>
      </c>
      <c r="D38" s="12" t="s">
        <v>57</v>
      </c>
      <c r="E38" s="13" t="s">
        <v>20</v>
      </c>
      <c r="F38" s="13" t="s">
        <v>17</v>
      </c>
      <c r="G38" s="13" t="s">
        <v>18</v>
      </c>
      <c r="H38" s="12">
        <v>8</v>
      </c>
      <c r="I38" s="30">
        <v>732</v>
      </c>
      <c r="J38" s="31"/>
      <c r="K38" s="31"/>
      <c r="L38" s="12">
        <v>1</v>
      </c>
      <c r="M38" s="32">
        <v>732</v>
      </c>
    </row>
    <row r="39" ht="22" customHeight="1" spans="1:13">
      <c r="A39" s="10"/>
      <c r="B39" s="14"/>
      <c r="C39" s="12">
        <v>2</v>
      </c>
      <c r="D39" s="12" t="s">
        <v>58</v>
      </c>
      <c r="E39" s="13" t="s">
        <v>20</v>
      </c>
      <c r="F39" s="13" t="s">
        <v>36</v>
      </c>
      <c r="G39" s="13" t="s">
        <v>18</v>
      </c>
      <c r="H39" s="12">
        <v>8</v>
      </c>
      <c r="I39" s="30">
        <v>732</v>
      </c>
      <c r="J39" s="31"/>
      <c r="K39" s="31"/>
      <c r="L39" s="12">
        <v>1</v>
      </c>
      <c r="M39" s="32">
        <v>732</v>
      </c>
    </row>
    <row r="40" ht="22" customHeight="1" spans="1:13">
      <c r="A40" s="10"/>
      <c r="B40" s="14"/>
      <c r="C40" s="12">
        <v>3</v>
      </c>
      <c r="D40" s="12" t="s">
        <v>59</v>
      </c>
      <c r="E40" s="13" t="s">
        <v>16</v>
      </c>
      <c r="F40" s="13" t="s">
        <v>17</v>
      </c>
      <c r="G40" s="13" t="s">
        <v>18</v>
      </c>
      <c r="H40" s="12">
        <v>2</v>
      </c>
      <c r="I40" s="30">
        <v>732</v>
      </c>
      <c r="J40" s="31"/>
      <c r="K40" s="31"/>
      <c r="L40" s="12">
        <v>1</v>
      </c>
      <c r="M40" s="32">
        <v>732</v>
      </c>
    </row>
    <row r="41" ht="22" customHeight="1" spans="1:13">
      <c r="A41" s="15" t="s">
        <v>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34"/>
      <c r="M41" s="35">
        <f>SUM(M38:M40)</f>
        <v>2196</v>
      </c>
    </row>
    <row r="42" ht="22" customHeight="1" spans="1:13">
      <c r="A42" s="10">
        <v>9</v>
      </c>
      <c r="B42" s="11" t="s">
        <v>60</v>
      </c>
      <c r="C42" s="12">
        <v>1</v>
      </c>
      <c r="D42" s="12" t="s">
        <v>61</v>
      </c>
      <c r="E42" s="13" t="s">
        <v>20</v>
      </c>
      <c r="F42" s="13" t="s">
        <v>17</v>
      </c>
      <c r="G42" s="13" t="s">
        <v>18</v>
      </c>
      <c r="H42" s="12">
        <v>12</v>
      </c>
      <c r="I42" s="30">
        <v>732</v>
      </c>
      <c r="J42" s="31"/>
      <c r="K42" s="31"/>
      <c r="L42" s="12">
        <v>1</v>
      </c>
      <c r="M42" s="33">
        <f t="shared" ref="M42:M54" si="2">(I42+J42+K42)*L42</f>
        <v>732</v>
      </c>
    </row>
    <row r="43" ht="22" customHeight="1" spans="1:13">
      <c r="A43" s="10"/>
      <c r="B43" s="14"/>
      <c r="C43" s="12">
        <v>2</v>
      </c>
      <c r="D43" s="12" t="s">
        <v>62</v>
      </c>
      <c r="E43" s="13" t="s">
        <v>16</v>
      </c>
      <c r="F43" s="13" t="s">
        <v>17</v>
      </c>
      <c r="G43" s="13" t="s">
        <v>18</v>
      </c>
      <c r="H43" s="12">
        <v>1</v>
      </c>
      <c r="I43" s="30">
        <v>732</v>
      </c>
      <c r="J43" s="31"/>
      <c r="K43" s="31"/>
      <c r="L43" s="12">
        <v>1</v>
      </c>
      <c r="M43" s="33">
        <f t="shared" si="2"/>
        <v>732</v>
      </c>
    </row>
    <row r="44" ht="22" customHeight="1" spans="1:13">
      <c r="A44" s="10"/>
      <c r="B44" s="14"/>
      <c r="C44" s="12">
        <v>3</v>
      </c>
      <c r="D44" s="12" t="s">
        <v>63</v>
      </c>
      <c r="E44" s="13" t="s">
        <v>20</v>
      </c>
      <c r="F44" s="13" t="s">
        <v>17</v>
      </c>
      <c r="G44" s="13" t="s">
        <v>18</v>
      </c>
      <c r="H44" s="12">
        <v>12</v>
      </c>
      <c r="I44" s="30">
        <v>732</v>
      </c>
      <c r="J44" s="31"/>
      <c r="K44" s="31"/>
      <c r="L44" s="12">
        <v>1</v>
      </c>
      <c r="M44" s="33">
        <f t="shared" si="2"/>
        <v>732</v>
      </c>
    </row>
    <row r="45" ht="22" customHeight="1" spans="1:13">
      <c r="A45" s="10"/>
      <c r="B45" s="14"/>
      <c r="C45" s="12">
        <v>4</v>
      </c>
      <c r="D45" s="26" t="s">
        <v>64</v>
      </c>
      <c r="E45" s="13" t="s">
        <v>16</v>
      </c>
      <c r="F45" s="13" t="s">
        <v>17</v>
      </c>
      <c r="G45" s="13" t="s">
        <v>18</v>
      </c>
      <c r="H45" s="12">
        <v>12</v>
      </c>
      <c r="I45" s="30">
        <v>732</v>
      </c>
      <c r="J45" s="31"/>
      <c r="K45" s="31"/>
      <c r="L45" s="12">
        <v>1</v>
      </c>
      <c r="M45" s="33">
        <f t="shared" si="2"/>
        <v>732</v>
      </c>
    </row>
    <row r="46" ht="22" customHeight="1" spans="1:13">
      <c r="A46" s="10"/>
      <c r="B46" s="14"/>
      <c r="C46" s="12">
        <v>5</v>
      </c>
      <c r="D46" s="12" t="s">
        <v>65</v>
      </c>
      <c r="E46" s="13" t="s">
        <v>16</v>
      </c>
      <c r="F46" s="13" t="s">
        <v>17</v>
      </c>
      <c r="G46" s="13" t="s">
        <v>18</v>
      </c>
      <c r="H46" s="12">
        <v>12</v>
      </c>
      <c r="I46" s="30">
        <v>732</v>
      </c>
      <c r="J46" s="31"/>
      <c r="K46" s="31"/>
      <c r="L46" s="12">
        <v>1</v>
      </c>
      <c r="M46" s="33">
        <f t="shared" si="2"/>
        <v>732</v>
      </c>
    </row>
    <row r="47" ht="22" customHeight="1" spans="1:13">
      <c r="A47" s="10"/>
      <c r="B47" s="14"/>
      <c r="C47" s="12">
        <v>6</v>
      </c>
      <c r="D47" s="12" t="s">
        <v>66</v>
      </c>
      <c r="E47" s="13" t="s">
        <v>20</v>
      </c>
      <c r="F47" s="13" t="s">
        <v>17</v>
      </c>
      <c r="G47" s="13" t="s">
        <v>18</v>
      </c>
      <c r="H47" s="12">
        <v>12</v>
      </c>
      <c r="I47" s="30">
        <v>732</v>
      </c>
      <c r="J47" s="31"/>
      <c r="K47" s="31"/>
      <c r="L47" s="12">
        <v>1</v>
      </c>
      <c r="M47" s="33">
        <f t="shared" si="2"/>
        <v>732</v>
      </c>
    </row>
    <row r="48" ht="22" customHeight="1" spans="1:13">
      <c r="A48" s="10"/>
      <c r="B48" s="14"/>
      <c r="C48" s="12">
        <v>7</v>
      </c>
      <c r="D48" s="12" t="s">
        <v>67</v>
      </c>
      <c r="E48" s="13" t="s">
        <v>16</v>
      </c>
      <c r="F48" s="13" t="s">
        <v>17</v>
      </c>
      <c r="G48" s="13" t="s">
        <v>18</v>
      </c>
      <c r="H48" s="12">
        <v>12</v>
      </c>
      <c r="I48" s="30">
        <v>732</v>
      </c>
      <c r="J48" s="31"/>
      <c r="K48" s="31"/>
      <c r="L48" s="12">
        <v>1</v>
      </c>
      <c r="M48" s="33">
        <f t="shared" si="2"/>
        <v>732</v>
      </c>
    </row>
    <row r="49" ht="22" customHeight="1" spans="1:13">
      <c r="A49" s="10"/>
      <c r="B49" s="14"/>
      <c r="C49" s="12">
        <v>8</v>
      </c>
      <c r="D49" s="12" t="s">
        <v>68</v>
      </c>
      <c r="E49" s="13" t="s">
        <v>16</v>
      </c>
      <c r="F49" s="13" t="s">
        <v>17</v>
      </c>
      <c r="G49" s="13" t="s">
        <v>18</v>
      </c>
      <c r="H49" s="12">
        <v>12</v>
      </c>
      <c r="I49" s="30">
        <v>732</v>
      </c>
      <c r="J49" s="31"/>
      <c r="K49" s="31"/>
      <c r="L49" s="12">
        <v>1</v>
      </c>
      <c r="M49" s="33">
        <f t="shared" si="2"/>
        <v>732</v>
      </c>
    </row>
    <row r="50" ht="22" customHeight="1" spans="1:13">
      <c r="A50" s="10"/>
      <c r="B50" s="14"/>
      <c r="C50" s="12">
        <v>9</v>
      </c>
      <c r="D50" s="12" t="s">
        <v>69</v>
      </c>
      <c r="E50" s="13" t="s">
        <v>20</v>
      </c>
      <c r="F50" s="13" t="s">
        <v>17</v>
      </c>
      <c r="G50" s="13" t="s">
        <v>18</v>
      </c>
      <c r="H50" s="12">
        <v>10</v>
      </c>
      <c r="I50" s="30">
        <v>732</v>
      </c>
      <c r="J50" s="31"/>
      <c r="K50" s="31"/>
      <c r="L50" s="12">
        <v>1</v>
      </c>
      <c r="M50" s="33">
        <f t="shared" si="2"/>
        <v>732</v>
      </c>
    </row>
    <row r="51" ht="22" customHeight="1" spans="1:13">
      <c r="A51" s="10"/>
      <c r="B51" s="14"/>
      <c r="C51" s="20">
        <v>10</v>
      </c>
      <c r="D51" s="12" t="s">
        <v>70</v>
      </c>
      <c r="E51" s="13" t="s">
        <v>20</v>
      </c>
      <c r="F51" s="13" t="s">
        <v>17</v>
      </c>
      <c r="G51" s="21" t="s">
        <v>31</v>
      </c>
      <c r="H51" s="12">
        <v>8</v>
      </c>
      <c r="I51" s="30">
        <v>732</v>
      </c>
      <c r="J51" s="31">
        <v>366</v>
      </c>
      <c r="K51" s="31">
        <v>22.88</v>
      </c>
      <c r="L51" s="12">
        <v>1</v>
      </c>
      <c r="M51" s="33">
        <f t="shared" si="2"/>
        <v>1120.88</v>
      </c>
    </row>
    <row r="52" ht="22" customHeight="1" spans="1:13">
      <c r="A52" s="10"/>
      <c r="B52" s="14"/>
      <c r="C52" s="22"/>
      <c r="D52" s="12" t="s">
        <v>71</v>
      </c>
      <c r="E52" s="13" t="s">
        <v>20</v>
      </c>
      <c r="F52" s="13" t="s">
        <v>17</v>
      </c>
      <c r="G52" s="23"/>
      <c r="H52" s="13">
        <v>7</v>
      </c>
      <c r="I52" s="13">
        <v>366</v>
      </c>
      <c r="J52" s="31">
        <v>91.5</v>
      </c>
      <c r="K52" s="31">
        <v>22.88</v>
      </c>
      <c r="L52" s="13">
        <v>1</v>
      </c>
      <c r="M52" s="37">
        <f t="shared" si="2"/>
        <v>480.38</v>
      </c>
    </row>
    <row r="53" ht="22" customHeight="1" spans="1:13">
      <c r="A53" s="10"/>
      <c r="B53" s="14"/>
      <c r="C53" s="12">
        <v>11</v>
      </c>
      <c r="D53" s="12" t="s">
        <v>72</v>
      </c>
      <c r="E53" s="13" t="s">
        <v>16</v>
      </c>
      <c r="F53" s="13" t="s">
        <v>17</v>
      </c>
      <c r="G53" s="13" t="s">
        <v>18</v>
      </c>
      <c r="H53" s="12">
        <v>7</v>
      </c>
      <c r="I53" s="30">
        <v>732</v>
      </c>
      <c r="J53" s="31"/>
      <c r="K53" s="31"/>
      <c r="L53" s="12">
        <v>1</v>
      </c>
      <c r="M53" s="33">
        <f t="shared" si="2"/>
        <v>732</v>
      </c>
    </row>
    <row r="54" ht="22" customHeight="1" spans="1:13">
      <c r="A54" s="10"/>
      <c r="B54" s="14"/>
      <c r="C54" s="20">
        <v>12</v>
      </c>
      <c r="D54" s="12" t="s">
        <v>73</v>
      </c>
      <c r="E54" s="13" t="s">
        <v>20</v>
      </c>
      <c r="F54" s="13" t="s">
        <v>17</v>
      </c>
      <c r="G54" s="21" t="s">
        <v>31</v>
      </c>
      <c r="H54" s="12">
        <v>6</v>
      </c>
      <c r="I54" s="30">
        <v>732</v>
      </c>
      <c r="J54" s="31">
        <v>366</v>
      </c>
      <c r="K54" s="31">
        <v>22.88</v>
      </c>
      <c r="L54" s="12">
        <v>1</v>
      </c>
      <c r="M54" s="33">
        <f t="shared" si="2"/>
        <v>1120.88</v>
      </c>
    </row>
    <row r="55" ht="22" customHeight="1" spans="1:13">
      <c r="A55" s="10"/>
      <c r="B55" s="14"/>
      <c r="C55" s="22"/>
      <c r="D55" s="12" t="s">
        <v>74</v>
      </c>
      <c r="E55" s="13" t="s">
        <v>20</v>
      </c>
      <c r="F55" s="13" t="s">
        <v>17</v>
      </c>
      <c r="G55" s="23"/>
      <c r="H55" s="12">
        <v>5</v>
      </c>
      <c r="I55" s="30">
        <v>366</v>
      </c>
      <c r="J55" s="31">
        <v>91.5</v>
      </c>
      <c r="K55" s="31">
        <v>22.88</v>
      </c>
      <c r="L55" s="12">
        <v>1</v>
      </c>
      <c r="M55" s="33">
        <v>480.38</v>
      </c>
    </row>
    <row r="56" ht="22" customHeight="1" spans="1:13">
      <c r="A56" s="10"/>
      <c r="B56" s="14"/>
      <c r="C56" s="20">
        <v>13</v>
      </c>
      <c r="D56" s="12" t="s">
        <v>75</v>
      </c>
      <c r="E56" s="13" t="s">
        <v>20</v>
      </c>
      <c r="F56" s="13" t="s">
        <v>17</v>
      </c>
      <c r="G56" s="21" t="s">
        <v>31</v>
      </c>
      <c r="H56" s="12">
        <v>0</v>
      </c>
      <c r="I56" s="30">
        <v>732</v>
      </c>
      <c r="J56" s="31">
        <v>366</v>
      </c>
      <c r="K56" s="31">
        <v>22.88</v>
      </c>
      <c r="L56" s="12">
        <v>1</v>
      </c>
      <c r="M56" s="33">
        <f t="shared" ref="M56:M59" si="3">(I56+J56+K56)*L56</f>
        <v>1120.88</v>
      </c>
    </row>
    <row r="57" ht="22" customHeight="1" spans="1:13">
      <c r="A57" s="10"/>
      <c r="B57" s="14"/>
      <c r="C57" s="22"/>
      <c r="D57" s="12" t="s">
        <v>76</v>
      </c>
      <c r="E57" s="13" t="s">
        <v>20</v>
      </c>
      <c r="F57" s="13" t="s">
        <v>17</v>
      </c>
      <c r="G57" s="23"/>
      <c r="H57" s="13">
        <v>0</v>
      </c>
      <c r="I57" s="13">
        <v>366</v>
      </c>
      <c r="J57" s="31">
        <v>91.5</v>
      </c>
      <c r="K57" s="31">
        <v>22.88</v>
      </c>
      <c r="L57" s="13">
        <v>1</v>
      </c>
      <c r="M57" s="37">
        <f t="shared" si="3"/>
        <v>480.38</v>
      </c>
    </row>
    <row r="58" ht="22" customHeight="1" spans="1:13">
      <c r="A58" s="10"/>
      <c r="B58" s="14"/>
      <c r="C58" s="12">
        <v>14</v>
      </c>
      <c r="D58" s="12" t="s">
        <v>77</v>
      </c>
      <c r="E58" s="13" t="s">
        <v>16</v>
      </c>
      <c r="F58" s="13" t="s">
        <v>17</v>
      </c>
      <c r="G58" s="13" t="s">
        <v>18</v>
      </c>
      <c r="H58" s="12">
        <v>0</v>
      </c>
      <c r="I58" s="30">
        <v>732</v>
      </c>
      <c r="J58" s="31"/>
      <c r="K58" s="31"/>
      <c r="L58" s="12">
        <v>1</v>
      </c>
      <c r="M58" s="33">
        <f t="shared" si="3"/>
        <v>732</v>
      </c>
    </row>
    <row r="59" ht="22" customHeight="1" spans="1:13">
      <c r="A59" s="10"/>
      <c r="B59" s="14"/>
      <c r="C59" s="12">
        <v>15</v>
      </c>
      <c r="D59" s="12" t="s">
        <v>78</v>
      </c>
      <c r="E59" s="13" t="s">
        <v>16</v>
      </c>
      <c r="F59" s="13" t="s">
        <v>17</v>
      </c>
      <c r="G59" s="13" t="s">
        <v>18</v>
      </c>
      <c r="H59" s="12">
        <v>0</v>
      </c>
      <c r="I59" s="30">
        <v>732</v>
      </c>
      <c r="J59" s="31"/>
      <c r="K59" s="31"/>
      <c r="L59" s="12">
        <v>1</v>
      </c>
      <c r="M59" s="33">
        <f t="shared" si="3"/>
        <v>732</v>
      </c>
    </row>
    <row r="60" ht="22" customHeight="1" spans="1:13">
      <c r="A60" s="15" t="s">
        <v>21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34"/>
      <c r="M60" s="35">
        <f>SUM(M42:M59)</f>
        <v>13587.78</v>
      </c>
    </row>
    <row r="61" ht="22" customHeight="1" spans="1:13">
      <c r="A61" s="10">
        <v>10</v>
      </c>
      <c r="B61" s="11" t="s">
        <v>79</v>
      </c>
      <c r="C61" s="12">
        <v>1</v>
      </c>
      <c r="D61" s="12" t="s">
        <v>80</v>
      </c>
      <c r="E61" s="13" t="s">
        <v>20</v>
      </c>
      <c r="F61" s="13" t="s">
        <v>17</v>
      </c>
      <c r="G61" s="13" t="s">
        <v>18</v>
      </c>
      <c r="H61" s="12">
        <v>21</v>
      </c>
      <c r="I61" s="38">
        <v>738.4</v>
      </c>
      <c r="J61" s="31"/>
      <c r="K61" s="31"/>
      <c r="L61" s="12">
        <v>1</v>
      </c>
      <c r="M61" s="39">
        <v>738.4</v>
      </c>
    </row>
    <row r="62" ht="22" customHeight="1" spans="1:13">
      <c r="A62" s="10"/>
      <c r="B62" s="14"/>
      <c r="C62" s="12">
        <v>2</v>
      </c>
      <c r="D62" s="12" t="s">
        <v>81</v>
      </c>
      <c r="E62" s="13" t="s">
        <v>16</v>
      </c>
      <c r="F62" s="13" t="s">
        <v>17</v>
      </c>
      <c r="G62" s="13" t="s">
        <v>18</v>
      </c>
      <c r="H62" s="12">
        <v>20</v>
      </c>
      <c r="I62" s="38">
        <v>929.12</v>
      </c>
      <c r="J62" s="31"/>
      <c r="K62" s="31"/>
      <c r="L62" s="12">
        <v>1</v>
      </c>
      <c r="M62" s="39">
        <v>929.12</v>
      </c>
    </row>
    <row r="63" ht="22" customHeight="1" spans="1:13">
      <c r="A63" s="10"/>
      <c r="B63" s="14"/>
      <c r="C63" s="12">
        <v>3</v>
      </c>
      <c r="D63" s="12" t="s">
        <v>82</v>
      </c>
      <c r="E63" s="13" t="s">
        <v>16</v>
      </c>
      <c r="F63" s="13" t="s">
        <v>17</v>
      </c>
      <c r="G63" s="13" t="s">
        <v>18</v>
      </c>
      <c r="H63" s="12">
        <v>18</v>
      </c>
      <c r="I63" s="38">
        <v>733.6</v>
      </c>
      <c r="J63" s="31"/>
      <c r="K63" s="31"/>
      <c r="L63" s="12">
        <v>1</v>
      </c>
      <c r="M63" s="39">
        <v>733.6</v>
      </c>
    </row>
    <row r="64" ht="22" customHeight="1" spans="1:13">
      <c r="A64" s="10"/>
      <c r="B64" s="14"/>
      <c r="C64" s="12">
        <v>4</v>
      </c>
      <c r="D64" s="12" t="s">
        <v>83</v>
      </c>
      <c r="E64" s="13" t="s">
        <v>16</v>
      </c>
      <c r="F64" s="13" t="s">
        <v>17</v>
      </c>
      <c r="G64" s="13" t="s">
        <v>18</v>
      </c>
      <c r="H64" s="12">
        <v>2</v>
      </c>
      <c r="I64" s="33">
        <v>833.92</v>
      </c>
      <c r="J64" s="31"/>
      <c r="K64" s="31"/>
      <c r="L64" s="12">
        <v>1</v>
      </c>
      <c r="M64" s="33">
        <v>833.92</v>
      </c>
    </row>
    <row r="65" ht="22" customHeight="1" spans="1:13">
      <c r="A65" s="10"/>
      <c r="B65" s="14"/>
      <c r="C65" s="12">
        <v>5</v>
      </c>
      <c r="D65" s="12" t="s">
        <v>84</v>
      </c>
      <c r="E65" s="13" t="s">
        <v>16</v>
      </c>
      <c r="F65" s="13" t="s">
        <v>17</v>
      </c>
      <c r="G65" s="13" t="s">
        <v>18</v>
      </c>
      <c r="H65" s="12">
        <v>2</v>
      </c>
      <c r="I65" s="56">
        <v>733.6</v>
      </c>
      <c r="J65" s="31"/>
      <c r="K65" s="31"/>
      <c r="L65" s="12">
        <v>1</v>
      </c>
      <c r="M65" s="33">
        <v>733.6</v>
      </c>
    </row>
    <row r="66" ht="22" customHeight="1" spans="1:13">
      <c r="A66" s="10"/>
      <c r="B66" s="14"/>
      <c r="C66" s="12">
        <v>6</v>
      </c>
      <c r="D66" s="30" t="s">
        <v>85</v>
      </c>
      <c r="E66" s="13" t="s">
        <v>16</v>
      </c>
      <c r="F66" s="13" t="s">
        <v>36</v>
      </c>
      <c r="G66" s="13" t="s">
        <v>18</v>
      </c>
      <c r="H66" s="12">
        <v>2</v>
      </c>
      <c r="I66" s="56">
        <v>733.6</v>
      </c>
      <c r="J66" s="31"/>
      <c r="K66" s="31"/>
      <c r="L66" s="12">
        <v>1</v>
      </c>
      <c r="M66" s="33">
        <v>733.6</v>
      </c>
    </row>
    <row r="67" ht="22" customHeight="1" spans="1:13">
      <c r="A67" s="15" t="s">
        <v>21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34"/>
      <c r="M67" s="35">
        <f>SUM(M61:M66)</f>
        <v>4702.24</v>
      </c>
    </row>
    <row r="68" ht="22" customHeight="1" spans="1:13">
      <c r="A68" s="10">
        <v>11</v>
      </c>
      <c r="B68" s="25" t="s">
        <v>86</v>
      </c>
      <c r="C68" s="12">
        <v>1</v>
      </c>
      <c r="D68" s="12" t="s">
        <v>87</v>
      </c>
      <c r="E68" s="13" t="s">
        <v>20</v>
      </c>
      <c r="F68" s="13" t="s">
        <v>17</v>
      </c>
      <c r="G68" s="13" t="s">
        <v>18</v>
      </c>
      <c r="H68" s="12">
        <v>0</v>
      </c>
      <c r="I68" s="30">
        <v>732</v>
      </c>
      <c r="J68" s="31"/>
      <c r="K68" s="31"/>
      <c r="L68" s="12">
        <v>1</v>
      </c>
      <c r="M68" s="33">
        <v>732</v>
      </c>
    </row>
    <row r="69" ht="22" customHeight="1" spans="1:13">
      <c r="A69" s="15" t="s">
        <v>21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34"/>
      <c r="M69" s="35">
        <v>732</v>
      </c>
    </row>
    <row r="70" ht="22" customHeight="1" spans="1:13">
      <c r="A70" s="10">
        <v>12</v>
      </c>
      <c r="B70" s="11" t="s">
        <v>88</v>
      </c>
      <c r="C70" s="12">
        <v>1</v>
      </c>
      <c r="D70" s="12" t="s">
        <v>89</v>
      </c>
      <c r="E70" s="13" t="s">
        <v>20</v>
      </c>
      <c r="F70" s="13" t="s">
        <v>17</v>
      </c>
      <c r="G70" s="13" t="s">
        <v>18</v>
      </c>
      <c r="H70" s="12">
        <v>12</v>
      </c>
      <c r="I70" s="30">
        <v>732</v>
      </c>
      <c r="J70" s="31"/>
      <c r="K70" s="31"/>
      <c r="L70" s="12">
        <v>1</v>
      </c>
      <c r="M70" s="33">
        <v>732</v>
      </c>
    </row>
    <row r="71" ht="22" customHeight="1" spans="1:13">
      <c r="A71" s="10"/>
      <c r="B71" s="14"/>
      <c r="C71" s="12">
        <v>2</v>
      </c>
      <c r="D71" s="12" t="s">
        <v>90</v>
      </c>
      <c r="E71" s="13" t="s">
        <v>16</v>
      </c>
      <c r="F71" s="13" t="s">
        <v>17</v>
      </c>
      <c r="G71" s="13" t="s">
        <v>18</v>
      </c>
      <c r="H71" s="12">
        <v>12</v>
      </c>
      <c r="I71" s="30">
        <v>732</v>
      </c>
      <c r="J71" s="31"/>
      <c r="K71" s="31"/>
      <c r="L71" s="12">
        <v>1</v>
      </c>
      <c r="M71" s="33">
        <v>732</v>
      </c>
    </row>
    <row r="72" ht="22" customHeight="1" spans="1:13">
      <c r="A72" s="10"/>
      <c r="B72" s="14"/>
      <c r="C72" s="12">
        <v>3</v>
      </c>
      <c r="D72" s="12" t="s">
        <v>91</v>
      </c>
      <c r="E72" s="13" t="s">
        <v>20</v>
      </c>
      <c r="F72" s="13" t="s">
        <v>17</v>
      </c>
      <c r="G72" s="13" t="s">
        <v>18</v>
      </c>
      <c r="H72" s="12">
        <v>12</v>
      </c>
      <c r="I72" s="30">
        <v>732</v>
      </c>
      <c r="J72" s="31"/>
      <c r="K72" s="31"/>
      <c r="L72" s="12">
        <v>1</v>
      </c>
      <c r="M72" s="33">
        <v>732</v>
      </c>
    </row>
    <row r="73" ht="22" customHeight="1" spans="1:13">
      <c r="A73" s="10"/>
      <c r="B73" s="14"/>
      <c r="C73" s="12">
        <v>4</v>
      </c>
      <c r="D73" s="12" t="s">
        <v>92</v>
      </c>
      <c r="E73" s="13" t="s">
        <v>20</v>
      </c>
      <c r="F73" s="13" t="s">
        <v>17</v>
      </c>
      <c r="G73" s="13" t="s">
        <v>18</v>
      </c>
      <c r="H73" s="12">
        <v>2</v>
      </c>
      <c r="I73" s="30">
        <v>732</v>
      </c>
      <c r="J73" s="31"/>
      <c r="K73" s="31"/>
      <c r="L73" s="12">
        <v>1</v>
      </c>
      <c r="M73" s="33">
        <v>732</v>
      </c>
    </row>
    <row r="74" ht="22" customHeight="1" spans="1:13">
      <c r="A74" s="15" t="s">
        <v>21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34"/>
      <c r="M74" s="35">
        <f>SUM(M70:M73)</f>
        <v>2928</v>
      </c>
    </row>
    <row r="75" ht="22" customHeight="1" spans="1:13">
      <c r="A75" s="10">
        <v>13</v>
      </c>
      <c r="B75" s="11" t="s">
        <v>93</v>
      </c>
      <c r="C75" s="12">
        <v>1</v>
      </c>
      <c r="D75" s="40" t="s">
        <v>94</v>
      </c>
      <c r="E75" s="41" t="s">
        <v>16</v>
      </c>
      <c r="F75" s="13" t="s">
        <v>17</v>
      </c>
      <c r="G75" s="13" t="s">
        <v>18</v>
      </c>
      <c r="H75" s="42">
        <v>20</v>
      </c>
      <c r="I75" s="57">
        <v>732</v>
      </c>
      <c r="J75" s="31"/>
      <c r="K75" s="31"/>
      <c r="L75" s="12">
        <v>1</v>
      </c>
      <c r="M75" s="33">
        <f t="shared" ref="M75:M79" si="4">L75*I75</f>
        <v>732</v>
      </c>
    </row>
    <row r="76" ht="22" customHeight="1" spans="1:13">
      <c r="A76" s="10"/>
      <c r="B76" s="14"/>
      <c r="C76" s="12">
        <v>2</v>
      </c>
      <c r="D76" s="40" t="s">
        <v>95</v>
      </c>
      <c r="E76" s="41" t="s">
        <v>20</v>
      </c>
      <c r="F76" s="13" t="s">
        <v>17</v>
      </c>
      <c r="G76" s="13" t="s">
        <v>18</v>
      </c>
      <c r="H76" s="42">
        <v>20</v>
      </c>
      <c r="I76" s="57">
        <v>732</v>
      </c>
      <c r="J76" s="31"/>
      <c r="K76" s="31"/>
      <c r="L76" s="12">
        <v>1</v>
      </c>
      <c r="M76" s="33">
        <f t="shared" si="4"/>
        <v>732</v>
      </c>
    </row>
    <row r="77" ht="22" customHeight="1" spans="1:13">
      <c r="A77" s="10"/>
      <c r="B77" s="14"/>
      <c r="C77" s="12">
        <v>3</v>
      </c>
      <c r="D77" s="40" t="s">
        <v>96</v>
      </c>
      <c r="E77" s="41" t="s">
        <v>16</v>
      </c>
      <c r="F77" s="13" t="s">
        <v>17</v>
      </c>
      <c r="G77" s="13" t="s">
        <v>18</v>
      </c>
      <c r="H77" s="42">
        <v>17</v>
      </c>
      <c r="I77" s="57">
        <v>732</v>
      </c>
      <c r="J77" s="31"/>
      <c r="K77" s="31"/>
      <c r="L77" s="12">
        <v>1</v>
      </c>
      <c r="M77" s="33">
        <f t="shared" si="4"/>
        <v>732</v>
      </c>
    </row>
    <row r="78" ht="22" customHeight="1" spans="1:13">
      <c r="A78" s="10"/>
      <c r="B78" s="14"/>
      <c r="C78" s="12">
        <v>4</v>
      </c>
      <c r="D78" s="40" t="s">
        <v>97</v>
      </c>
      <c r="E78" s="41" t="s">
        <v>16</v>
      </c>
      <c r="F78" s="13" t="s">
        <v>17</v>
      </c>
      <c r="G78" s="13" t="s">
        <v>18</v>
      </c>
      <c r="H78" s="42">
        <v>17</v>
      </c>
      <c r="I78" s="57">
        <v>732</v>
      </c>
      <c r="J78" s="31"/>
      <c r="K78" s="31"/>
      <c r="L78" s="12">
        <v>1</v>
      </c>
      <c r="M78" s="33">
        <f t="shared" si="4"/>
        <v>732</v>
      </c>
    </row>
    <row r="79" ht="22" customHeight="1" spans="1:13">
      <c r="A79" s="10"/>
      <c r="B79" s="14"/>
      <c r="C79" s="12">
        <v>5</v>
      </c>
      <c r="D79" s="12" t="s">
        <v>98</v>
      </c>
      <c r="E79" s="13" t="s">
        <v>16</v>
      </c>
      <c r="F79" s="13" t="s">
        <v>17</v>
      </c>
      <c r="G79" s="13" t="s">
        <v>18</v>
      </c>
      <c r="H79" s="12">
        <v>9</v>
      </c>
      <c r="I79" s="57">
        <v>732</v>
      </c>
      <c r="J79" s="31"/>
      <c r="K79" s="31"/>
      <c r="L79" s="12">
        <v>1</v>
      </c>
      <c r="M79" s="33">
        <f t="shared" si="4"/>
        <v>732</v>
      </c>
    </row>
    <row r="80" ht="22" customHeight="1" spans="1:13">
      <c r="A80" s="15" t="s">
        <v>21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34"/>
      <c r="M80" s="35">
        <f>SUM(M75:M79)</f>
        <v>3660</v>
      </c>
    </row>
    <row r="81" ht="22" customHeight="1" spans="1:13">
      <c r="A81" s="10">
        <v>14</v>
      </c>
      <c r="B81" s="11" t="s">
        <v>99</v>
      </c>
      <c r="C81" s="12">
        <v>1</v>
      </c>
      <c r="D81" s="40" t="s">
        <v>100</v>
      </c>
      <c r="E81" s="43" t="s">
        <v>16</v>
      </c>
      <c r="F81" s="13" t="s">
        <v>17</v>
      </c>
      <c r="G81" s="13" t="s">
        <v>101</v>
      </c>
      <c r="H81" s="44">
        <v>13</v>
      </c>
      <c r="I81" s="58">
        <v>732</v>
      </c>
      <c r="J81" s="31"/>
      <c r="K81" s="31"/>
      <c r="L81" s="13">
        <v>1</v>
      </c>
      <c r="M81" s="59">
        <v>732</v>
      </c>
    </row>
    <row r="82" ht="22" customHeight="1" spans="1:13">
      <c r="A82" s="10"/>
      <c r="B82" s="14"/>
      <c r="C82" s="12">
        <v>2</v>
      </c>
      <c r="D82" s="40" t="s">
        <v>102</v>
      </c>
      <c r="E82" s="43" t="s">
        <v>16</v>
      </c>
      <c r="F82" s="13" t="s">
        <v>17</v>
      </c>
      <c r="G82" s="13" t="s">
        <v>101</v>
      </c>
      <c r="H82" s="44">
        <v>13</v>
      </c>
      <c r="I82" s="58">
        <v>732</v>
      </c>
      <c r="J82" s="31"/>
      <c r="K82" s="31"/>
      <c r="L82" s="13">
        <v>1</v>
      </c>
      <c r="M82" s="59">
        <v>732</v>
      </c>
    </row>
    <row r="83" ht="22" customHeight="1" spans="1:13">
      <c r="A83" s="10"/>
      <c r="B83" s="14"/>
      <c r="C83" s="12">
        <v>3</v>
      </c>
      <c r="D83" s="45" t="s">
        <v>103</v>
      </c>
      <c r="E83" s="46" t="s">
        <v>16</v>
      </c>
      <c r="F83" s="13" t="s">
        <v>17</v>
      </c>
      <c r="G83" s="13" t="s">
        <v>101</v>
      </c>
      <c r="H83" s="44">
        <v>8</v>
      </c>
      <c r="I83" s="58">
        <v>732</v>
      </c>
      <c r="J83" s="31"/>
      <c r="K83" s="31"/>
      <c r="L83" s="13">
        <v>1</v>
      </c>
      <c r="M83" s="59">
        <v>732</v>
      </c>
    </row>
    <row r="84" ht="22" customHeight="1" spans="1:13">
      <c r="A84" s="10"/>
      <c r="B84" s="14"/>
      <c r="C84" s="12">
        <v>4</v>
      </c>
      <c r="D84" s="45" t="s">
        <v>104</v>
      </c>
      <c r="E84" s="46" t="s">
        <v>16</v>
      </c>
      <c r="F84" s="13" t="s">
        <v>17</v>
      </c>
      <c r="G84" s="13" t="s">
        <v>101</v>
      </c>
      <c r="H84" s="44">
        <v>8</v>
      </c>
      <c r="I84" s="58">
        <v>732</v>
      </c>
      <c r="J84" s="31"/>
      <c r="K84" s="31"/>
      <c r="L84" s="13">
        <v>1</v>
      </c>
      <c r="M84" s="59">
        <v>732</v>
      </c>
    </row>
    <row r="85" ht="22" customHeight="1" spans="1:13">
      <c r="A85" s="10"/>
      <c r="B85" s="14"/>
      <c r="C85" s="12">
        <v>5</v>
      </c>
      <c r="D85" s="47" t="s">
        <v>105</v>
      </c>
      <c r="E85" s="48" t="s">
        <v>16</v>
      </c>
      <c r="F85" s="13" t="s">
        <v>17</v>
      </c>
      <c r="G85" s="48" t="s">
        <v>101</v>
      </c>
      <c r="H85" s="12">
        <v>5</v>
      </c>
      <c r="I85" s="58">
        <v>732</v>
      </c>
      <c r="J85" s="31"/>
      <c r="K85" s="31"/>
      <c r="L85" s="13">
        <v>1</v>
      </c>
      <c r="M85" s="59">
        <v>732</v>
      </c>
    </row>
    <row r="86" ht="22" customHeight="1" spans="1:13">
      <c r="A86" s="10"/>
      <c r="B86" s="14"/>
      <c r="C86" s="12">
        <v>6</v>
      </c>
      <c r="D86" s="47" t="s">
        <v>106</v>
      </c>
      <c r="E86" s="48" t="s">
        <v>20</v>
      </c>
      <c r="F86" s="13" t="s">
        <v>17</v>
      </c>
      <c r="G86" s="48" t="s">
        <v>101</v>
      </c>
      <c r="H86" s="37">
        <v>1</v>
      </c>
      <c r="I86" s="58">
        <v>732</v>
      </c>
      <c r="J86" s="31"/>
      <c r="K86" s="31"/>
      <c r="L86" s="13">
        <v>1</v>
      </c>
      <c r="M86" s="59">
        <v>732</v>
      </c>
    </row>
    <row r="87" ht="22" customHeight="1" spans="1:13">
      <c r="A87" s="10"/>
      <c r="B87" s="14"/>
      <c r="C87" s="47">
        <v>8</v>
      </c>
      <c r="D87" s="47" t="s">
        <v>107</v>
      </c>
      <c r="E87" s="48" t="s">
        <v>20</v>
      </c>
      <c r="F87" s="13" t="s">
        <v>17</v>
      </c>
      <c r="G87" s="48" t="s">
        <v>101</v>
      </c>
      <c r="H87" s="48" t="s">
        <v>108</v>
      </c>
      <c r="I87" s="58">
        <v>732</v>
      </c>
      <c r="J87" s="31"/>
      <c r="K87" s="31"/>
      <c r="L87" s="48" t="s">
        <v>109</v>
      </c>
      <c r="M87" s="59">
        <v>732</v>
      </c>
    </row>
    <row r="88" ht="22" customHeight="1" spans="1:13">
      <c r="A88" s="10"/>
      <c r="B88" s="14"/>
      <c r="C88" s="47">
        <v>9</v>
      </c>
      <c r="D88" s="47" t="s">
        <v>110</v>
      </c>
      <c r="E88" s="48" t="s">
        <v>20</v>
      </c>
      <c r="F88" s="13" t="s">
        <v>17</v>
      </c>
      <c r="G88" s="48" t="s">
        <v>101</v>
      </c>
      <c r="H88" s="48" t="s">
        <v>108</v>
      </c>
      <c r="I88" s="58">
        <v>732</v>
      </c>
      <c r="J88" s="31"/>
      <c r="K88" s="31"/>
      <c r="L88" s="48" t="s">
        <v>109</v>
      </c>
      <c r="M88" s="59">
        <v>732</v>
      </c>
    </row>
    <row r="89" ht="22" customHeight="1" spans="1:13">
      <c r="A89" s="15" t="s">
        <v>21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34"/>
      <c r="M89" s="35">
        <f>SUM(M81:M88)</f>
        <v>5856</v>
      </c>
    </row>
    <row r="90" ht="22" customHeight="1" spans="1:13">
      <c r="A90" s="10">
        <v>15</v>
      </c>
      <c r="B90" s="11" t="s">
        <v>111</v>
      </c>
      <c r="C90" s="49">
        <v>1</v>
      </c>
      <c r="D90" s="50" t="s">
        <v>112</v>
      </c>
      <c r="E90" s="49" t="s">
        <v>16</v>
      </c>
      <c r="F90" s="49" t="s">
        <v>17</v>
      </c>
      <c r="G90" s="49" t="s">
        <v>18</v>
      </c>
      <c r="H90" s="49">
        <v>20</v>
      </c>
      <c r="I90" s="49">
        <v>732</v>
      </c>
      <c r="J90" s="60"/>
      <c r="K90" s="60"/>
      <c r="L90" s="19">
        <v>1</v>
      </c>
      <c r="M90" s="61">
        <v>732</v>
      </c>
    </row>
    <row r="91" ht="22" customHeight="1" spans="1:13">
      <c r="A91" s="10"/>
      <c r="B91" s="14"/>
      <c r="C91" s="49">
        <v>2</v>
      </c>
      <c r="D91" s="51" t="s">
        <v>113</v>
      </c>
      <c r="E91" s="49" t="s">
        <v>16</v>
      </c>
      <c r="F91" s="49" t="s">
        <v>17</v>
      </c>
      <c r="G91" s="49" t="s">
        <v>18</v>
      </c>
      <c r="H91" s="49">
        <v>17</v>
      </c>
      <c r="I91" s="49">
        <v>732</v>
      </c>
      <c r="J91" s="60"/>
      <c r="K91" s="60"/>
      <c r="L91" s="19">
        <v>1</v>
      </c>
      <c r="M91" s="61">
        <v>732</v>
      </c>
    </row>
    <row r="92" ht="22" customHeight="1" spans="1:13">
      <c r="A92" s="10"/>
      <c r="B92" s="14"/>
      <c r="C92" s="49">
        <v>3</v>
      </c>
      <c r="D92" s="51" t="s">
        <v>114</v>
      </c>
      <c r="E92" s="49" t="s">
        <v>16</v>
      </c>
      <c r="F92" s="49" t="s">
        <v>17</v>
      </c>
      <c r="G92" s="49" t="s">
        <v>18</v>
      </c>
      <c r="H92" s="49">
        <v>16</v>
      </c>
      <c r="I92" s="49">
        <v>732</v>
      </c>
      <c r="J92" s="60"/>
      <c r="K92" s="60"/>
      <c r="L92" s="19">
        <v>1</v>
      </c>
      <c r="M92" s="61">
        <v>732</v>
      </c>
    </row>
    <row r="93" ht="22" customHeight="1" spans="1:13">
      <c r="A93" s="10"/>
      <c r="B93" s="14"/>
      <c r="C93" s="49">
        <v>4</v>
      </c>
      <c r="D93" s="51" t="s">
        <v>115</v>
      </c>
      <c r="E93" s="49" t="s">
        <v>16</v>
      </c>
      <c r="F93" s="49" t="s">
        <v>17</v>
      </c>
      <c r="G93" s="49" t="s">
        <v>18</v>
      </c>
      <c r="H93" s="49">
        <v>16</v>
      </c>
      <c r="I93" s="49">
        <v>732</v>
      </c>
      <c r="J93" s="60"/>
      <c r="K93" s="60"/>
      <c r="L93" s="19">
        <v>1</v>
      </c>
      <c r="M93" s="61">
        <v>732</v>
      </c>
    </row>
    <row r="94" ht="22" customHeight="1" spans="1:13">
      <c r="A94" s="10"/>
      <c r="B94" s="14"/>
      <c r="C94" s="49">
        <v>5</v>
      </c>
      <c r="D94" s="50" t="s">
        <v>116</v>
      </c>
      <c r="E94" s="49" t="s">
        <v>16</v>
      </c>
      <c r="F94" s="49" t="s">
        <v>17</v>
      </c>
      <c r="G94" s="49" t="s">
        <v>18</v>
      </c>
      <c r="H94" s="49">
        <v>16</v>
      </c>
      <c r="I94" s="49">
        <v>732</v>
      </c>
      <c r="J94" s="60"/>
      <c r="K94" s="60"/>
      <c r="L94" s="19">
        <v>1</v>
      </c>
      <c r="M94" s="61">
        <v>732</v>
      </c>
    </row>
    <row r="95" ht="22" customHeight="1" spans="1:13">
      <c r="A95" s="10"/>
      <c r="B95" s="14"/>
      <c r="C95" s="49">
        <v>6</v>
      </c>
      <c r="D95" s="52" t="s">
        <v>117</v>
      </c>
      <c r="E95" s="13" t="s">
        <v>16</v>
      </c>
      <c r="F95" s="13" t="s">
        <v>17</v>
      </c>
      <c r="G95" s="13" t="s">
        <v>18</v>
      </c>
      <c r="H95" s="13">
        <v>16</v>
      </c>
      <c r="I95" s="49">
        <v>732</v>
      </c>
      <c r="J95" s="31"/>
      <c r="K95" s="31"/>
      <c r="L95" s="12">
        <v>1</v>
      </c>
      <c r="M95" s="61">
        <v>732</v>
      </c>
    </row>
    <row r="96" ht="22" customHeight="1" spans="1:13">
      <c r="A96" s="10"/>
      <c r="B96" s="14"/>
      <c r="C96" s="49">
        <v>7</v>
      </c>
      <c r="D96" s="52" t="s">
        <v>118</v>
      </c>
      <c r="E96" s="13" t="s">
        <v>16</v>
      </c>
      <c r="F96" s="13" t="s">
        <v>17</v>
      </c>
      <c r="G96" s="13" t="s">
        <v>18</v>
      </c>
      <c r="H96" s="13">
        <v>16</v>
      </c>
      <c r="I96" s="49">
        <v>732</v>
      </c>
      <c r="J96" s="31"/>
      <c r="K96" s="31"/>
      <c r="L96" s="12">
        <v>1</v>
      </c>
      <c r="M96" s="61">
        <v>732</v>
      </c>
    </row>
    <row r="97" ht="22" customHeight="1" spans="1:13">
      <c r="A97" s="10"/>
      <c r="B97" s="14"/>
      <c r="C97" s="49">
        <v>8</v>
      </c>
      <c r="D97" s="52" t="s">
        <v>119</v>
      </c>
      <c r="E97" s="13" t="s">
        <v>16</v>
      </c>
      <c r="F97" s="13" t="s">
        <v>17</v>
      </c>
      <c r="G97" s="13" t="s">
        <v>18</v>
      </c>
      <c r="H97" s="13">
        <v>16</v>
      </c>
      <c r="I97" s="49">
        <v>732</v>
      </c>
      <c r="J97" s="31"/>
      <c r="K97" s="31"/>
      <c r="L97" s="12">
        <v>1</v>
      </c>
      <c r="M97" s="61">
        <v>732</v>
      </c>
    </row>
    <row r="98" ht="22" customHeight="1" spans="1:13">
      <c r="A98" s="10"/>
      <c r="B98" s="14"/>
      <c r="C98" s="49">
        <v>9</v>
      </c>
      <c r="D98" s="52" t="s">
        <v>120</v>
      </c>
      <c r="E98" s="13" t="s">
        <v>16</v>
      </c>
      <c r="F98" s="13" t="s">
        <v>17</v>
      </c>
      <c r="G98" s="13" t="s">
        <v>18</v>
      </c>
      <c r="H98" s="13">
        <v>15</v>
      </c>
      <c r="I98" s="49">
        <v>732</v>
      </c>
      <c r="J98" s="31"/>
      <c r="K98" s="31"/>
      <c r="L98" s="12">
        <v>1</v>
      </c>
      <c r="M98" s="61">
        <v>732</v>
      </c>
    </row>
    <row r="99" ht="22" customHeight="1" spans="1:13">
      <c r="A99" s="10"/>
      <c r="B99" s="14"/>
      <c r="C99" s="49">
        <v>10</v>
      </c>
      <c r="D99" s="52" t="s">
        <v>121</v>
      </c>
      <c r="E99" s="13" t="s">
        <v>16</v>
      </c>
      <c r="F99" s="13" t="s">
        <v>17</v>
      </c>
      <c r="G99" s="13" t="s">
        <v>18</v>
      </c>
      <c r="H99" s="13">
        <v>14</v>
      </c>
      <c r="I99" s="49">
        <v>732</v>
      </c>
      <c r="J99" s="31"/>
      <c r="K99" s="31"/>
      <c r="L99" s="12">
        <v>1</v>
      </c>
      <c r="M99" s="61">
        <v>732</v>
      </c>
    </row>
    <row r="100" ht="22" customHeight="1" spans="1:13">
      <c r="A100" s="10"/>
      <c r="B100" s="14"/>
      <c r="C100" s="49">
        <v>11</v>
      </c>
      <c r="D100" s="53" t="s">
        <v>122</v>
      </c>
      <c r="E100" s="13" t="s">
        <v>16</v>
      </c>
      <c r="F100" s="13" t="s">
        <v>17</v>
      </c>
      <c r="G100" s="13" t="s">
        <v>18</v>
      </c>
      <c r="H100" s="13">
        <v>14</v>
      </c>
      <c r="I100" s="49">
        <v>732</v>
      </c>
      <c r="J100" s="31"/>
      <c r="K100" s="31"/>
      <c r="L100" s="12">
        <v>1</v>
      </c>
      <c r="M100" s="61">
        <v>732</v>
      </c>
    </row>
    <row r="101" ht="22" customHeight="1" spans="1:13">
      <c r="A101" s="10"/>
      <c r="B101" s="14"/>
      <c r="C101" s="49">
        <v>12</v>
      </c>
      <c r="D101" s="52" t="s">
        <v>123</v>
      </c>
      <c r="E101" s="13" t="s">
        <v>16</v>
      </c>
      <c r="F101" s="13" t="s">
        <v>17</v>
      </c>
      <c r="G101" s="13" t="s">
        <v>18</v>
      </c>
      <c r="H101" s="13">
        <v>14</v>
      </c>
      <c r="I101" s="49">
        <v>732</v>
      </c>
      <c r="J101" s="31"/>
      <c r="K101" s="31"/>
      <c r="L101" s="12">
        <v>1</v>
      </c>
      <c r="M101" s="61">
        <v>732</v>
      </c>
    </row>
    <row r="102" ht="22" customHeight="1" spans="1:13">
      <c r="A102" s="10"/>
      <c r="B102" s="14"/>
      <c r="C102" s="49">
        <v>13</v>
      </c>
      <c r="D102" s="52" t="s">
        <v>124</v>
      </c>
      <c r="E102" s="13" t="s">
        <v>16</v>
      </c>
      <c r="F102" s="13" t="s">
        <v>17</v>
      </c>
      <c r="G102" s="13" t="s">
        <v>18</v>
      </c>
      <c r="H102" s="13">
        <v>5</v>
      </c>
      <c r="I102" s="49">
        <v>732</v>
      </c>
      <c r="J102" s="31"/>
      <c r="K102" s="31"/>
      <c r="L102" s="12">
        <v>1</v>
      </c>
      <c r="M102" s="61">
        <v>732</v>
      </c>
    </row>
    <row r="103" ht="22" customHeight="1" spans="1:13">
      <c r="A103" s="10"/>
      <c r="B103" s="14"/>
      <c r="C103" s="49">
        <v>14</v>
      </c>
      <c r="D103" s="12" t="s">
        <v>125</v>
      </c>
      <c r="E103" s="13" t="s">
        <v>16</v>
      </c>
      <c r="F103" s="13" t="s">
        <v>17</v>
      </c>
      <c r="G103" s="13" t="s">
        <v>18</v>
      </c>
      <c r="H103" s="12">
        <v>4</v>
      </c>
      <c r="I103" s="49">
        <v>732</v>
      </c>
      <c r="J103" s="31"/>
      <c r="K103" s="31"/>
      <c r="L103" s="12">
        <v>1</v>
      </c>
      <c r="M103" s="61">
        <v>732</v>
      </c>
    </row>
    <row r="104" ht="22" customHeight="1" spans="1:13">
      <c r="A104" s="10"/>
      <c r="B104" s="14"/>
      <c r="C104" s="49">
        <v>15</v>
      </c>
      <c r="D104" s="12" t="s">
        <v>126</v>
      </c>
      <c r="E104" s="13" t="s">
        <v>16</v>
      </c>
      <c r="F104" s="13" t="s">
        <v>17</v>
      </c>
      <c r="G104" s="13" t="s">
        <v>18</v>
      </c>
      <c r="H104" s="12">
        <v>2</v>
      </c>
      <c r="I104" s="49">
        <v>732</v>
      </c>
      <c r="J104" s="31"/>
      <c r="K104" s="31"/>
      <c r="L104" s="12">
        <v>1</v>
      </c>
      <c r="M104" s="61">
        <v>732</v>
      </c>
    </row>
    <row r="105" ht="22" customHeight="1" spans="1:13">
      <c r="A105" s="10"/>
      <c r="B105" s="14"/>
      <c r="C105" s="49">
        <v>16</v>
      </c>
      <c r="D105" s="53" t="s">
        <v>127</v>
      </c>
      <c r="E105" s="13" t="s">
        <v>16</v>
      </c>
      <c r="F105" s="13" t="s">
        <v>17</v>
      </c>
      <c r="G105" s="13" t="s">
        <v>18</v>
      </c>
      <c r="H105" s="12">
        <v>0</v>
      </c>
      <c r="I105" s="49">
        <v>732</v>
      </c>
      <c r="J105" s="31"/>
      <c r="K105" s="31"/>
      <c r="L105" s="12">
        <v>1</v>
      </c>
      <c r="M105" s="61">
        <v>732</v>
      </c>
    </row>
    <row r="106" ht="22" customHeight="1" spans="1:13">
      <c r="A106" s="10"/>
      <c r="B106" s="14"/>
      <c r="C106" s="49">
        <v>17</v>
      </c>
      <c r="D106" s="54" t="s">
        <v>128</v>
      </c>
      <c r="E106" s="13" t="s">
        <v>16</v>
      </c>
      <c r="F106" s="13" t="s">
        <v>17</v>
      </c>
      <c r="G106" s="13" t="s">
        <v>18</v>
      </c>
      <c r="H106" s="12">
        <v>0</v>
      </c>
      <c r="I106" s="49">
        <v>732</v>
      </c>
      <c r="J106" s="31"/>
      <c r="K106" s="31"/>
      <c r="L106" s="12">
        <v>1</v>
      </c>
      <c r="M106" s="61">
        <v>732</v>
      </c>
    </row>
    <row r="107" ht="22" customHeight="1" spans="1:13">
      <c r="A107" s="15" t="s">
        <v>21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34"/>
      <c r="M107" s="35">
        <f>SUM(M90:M106)</f>
        <v>12444</v>
      </c>
    </row>
    <row r="108" ht="22" customHeight="1" spans="1:13">
      <c r="A108" s="10">
        <v>16</v>
      </c>
      <c r="B108" s="11" t="s">
        <v>129</v>
      </c>
      <c r="C108" s="12">
        <v>1</v>
      </c>
      <c r="D108" s="12" t="s">
        <v>130</v>
      </c>
      <c r="E108" s="13" t="s">
        <v>20</v>
      </c>
      <c r="F108" s="13" t="s">
        <v>17</v>
      </c>
      <c r="G108" s="13" t="s">
        <v>18</v>
      </c>
      <c r="H108" s="12">
        <v>20</v>
      </c>
      <c r="I108" s="33">
        <v>1220</v>
      </c>
      <c r="J108" s="31"/>
      <c r="K108" s="31"/>
      <c r="L108" s="12">
        <v>1</v>
      </c>
      <c r="M108" s="33">
        <v>1220</v>
      </c>
    </row>
    <row r="109" ht="22" customHeight="1" spans="1:13">
      <c r="A109" s="10"/>
      <c r="B109" s="14"/>
      <c r="C109" s="12">
        <v>2</v>
      </c>
      <c r="D109" s="12" t="s">
        <v>131</v>
      </c>
      <c r="E109" s="13" t="s">
        <v>16</v>
      </c>
      <c r="F109" s="13" t="s">
        <v>17</v>
      </c>
      <c r="G109" s="13" t="s">
        <v>18</v>
      </c>
      <c r="H109" s="12">
        <v>21</v>
      </c>
      <c r="I109" s="33">
        <v>1220</v>
      </c>
      <c r="J109" s="31"/>
      <c r="K109" s="31"/>
      <c r="L109" s="12">
        <v>1</v>
      </c>
      <c r="M109" s="33">
        <v>1220</v>
      </c>
    </row>
    <row r="110" ht="22" customHeight="1" spans="1:13">
      <c r="A110" s="10"/>
      <c r="B110" s="14"/>
      <c r="C110" s="12">
        <v>3</v>
      </c>
      <c r="D110" s="26" t="s">
        <v>132</v>
      </c>
      <c r="E110" s="13" t="s">
        <v>16</v>
      </c>
      <c r="F110" s="13" t="s">
        <v>17</v>
      </c>
      <c r="G110" s="13" t="s">
        <v>18</v>
      </c>
      <c r="H110" s="12">
        <v>22</v>
      </c>
      <c r="I110" s="33">
        <v>1220</v>
      </c>
      <c r="J110" s="31"/>
      <c r="K110" s="31"/>
      <c r="L110" s="12">
        <v>1</v>
      </c>
      <c r="M110" s="33">
        <v>1220</v>
      </c>
    </row>
    <row r="111" ht="22" customHeight="1" spans="1:13">
      <c r="A111" s="10"/>
      <c r="B111" s="14"/>
      <c r="C111" s="12">
        <v>4</v>
      </c>
      <c r="D111" s="12" t="s">
        <v>133</v>
      </c>
      <c r="E111" s="13" t="s">
        <v>16</v>
      </c>
      <c r="F111" s="13" t="s">
        <v>17</v>
      </c>
      <c r="G111" s="13" t="s">
        <v>18</v>
      </c>
      <c r="H111" s="12">
        <v>22</v>
      </c>
      <c r="I111" s="33">
        <v>1220</v>
      </c>
      <c r="J111" s="31"/>
      <c r="K111" s="31"/>
      <c r="L111" s="12">
        <v>1</v>
      </c>
      <c r="M111" s="33">
        <v>1220</v>
      </c>
    </row>
    <row r="112" ht="22" customHeight="1" spans="1:13">
      <c r="A112" s="10"/>
      <c r="B112" s="14"/>
      <c r="C112" s="12">
        <v>5</v>
      </c>
      <c r="D112" s="12" t="s">
        <v>134</v>
      </c>
      <c r="E112" s="13" t="s">
        <v>20</v>
      </c>
      <c r="F112" s="13" t="s">
        <v>17</v>
      </c>
      <c r="G112" s="13" t="s">
        <v>18</v>
      </c>
      <c r="H112" s="12">
        <v>21</v>
      </c>
      <c r="I112" s="33">
        <v>1044</v>
      </c>
      <c r="J112" s="31"/>
      <c r="K112" s="31"/>
      <c r="L112" s="12">
        <v>1</v>
      </c>
      <c r="M112" s="33">
        <v>1044</v>
      </c>
    </row>
    <row r="113" ht="22" customHeight="1" spans="1:13">
      <c r="A113" s="10"/>
      <c r="B113" s="14"/>
      <c r="C113" s="12">
        <v>6</v>
      </c>
      <c r="D113" s="12" t="s">
        <v>135</v>
      </c>
      <c r="E113" s="13" t="s">
        <v>16</v>
      </c>
      <c r="F113" s="13" t="s">
        <v>17</v>
      </c>
      <c r="G113" s="13" t="s">
        <v>18</v>
      </c>
      <c r="H113" s="12">
        <v>18</v>
      </c>
      <c r="I113" s="33">
        <v>1008</v>
      </c>
      <c r="J113" s="31"/>
      <c r="K113" s="31"/>
      <c r="L113" s="12">
        <v>1</v>
      </c>
      <c r="M113" s="33">
        <v>1008</v>
      </c>
    </row>
    <row r="114" ht="22" customHeight="1" spans="1:13">
      <c r="A114" s="10"/>
      <c r="B114" s="14"/>
      <c r="C114" s="12">
        <v>7</v>
      </c>
      <c r="D114" s="12" t="s">
        <v>136</v>
      </c>
      <c r="E114" s="13" t="s">
        <v>16</v>
      </c>
      <c r="F114" s="13" t="s">
        <v>17</v>
      </c>
      <c r="G114" s="13" t="s">
        <v>18</v>
      </c>
      <c r="H114" s="12">
        <v>18</v>
      </c>
      <c r="I114" s="33">
        <v>1008</v>
      </c>
      <c r="J114" s="31"/>
      <c r="K114" s="31"/>
      <c r="L114" s="12">
        <v>1</v>
      </c>
      <c r="M114" s="33">
        <v>1008</v>
      </c>
    </row>
    <row r="115" ht="22" customHeight="1" spans="1:13">
      <c r="A115" s="15" t="s">
        <v>21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34"/>
      <c r="M115" s="35">
        <f>SUM(M108:M114)</f>
        <v>7940</v>
      </c>
    </row>
    <row r="116" ht="22" customHeight="1" spans="1:13">
      <c r="A116" s="10">
        <v>17</v>
      </c>
      <c r="B116" s="11" t="s">
        <v>137</v>
      </c>
      <c r="C116" s="12">
        <v>1</v>
      </c>
      <c r="D116" s="12" t="s">
        <v>138</v>
      </c>
      <c r="E116" s="13" t="s">
        <v>16</v>
      </c>
      <c r="F116" s="13" t="s">
        <v>17</v>
      </c>
      <c r="G116" s="13" t="s">
        <v>18</v>
      </c>
      <c r="H116" s="12">
        <f>21+2+2</f>
        <v>25</v>
      </c>
      <c r="I116" s="30">
        <v>732</v>
      </c>
      <c r="J116" s="31"/>
      <c r="K116" s="31"/>
      <c r="L116" s="12">
        <v>1</v>
      </c>
      <c r="M116" s="33">
        <f>I116+J116+K116</f>
        <v>732</v>
      </c>
    </row>
    <row r="117" ht="22" customHeight="1" spans="1:13">
      <c r="A117" s="10"/>
      <c r="B117" s="14"/>
      <c r="C117" s="12">
        <v>2</v>
      </c>
      <c r="D117" s="55" t="s">
        <v>139</v>
      </c>
      <c r="E117" s="13" t="s">
        <v>20</v>
      </c>
      <c r="F117" s="13" t="s">
        <v>17</v>
      </c>
      <c r="G117" s="13" t="s">
        <v>18</v>
      </c>
      <c r="H117" s="12">
        <v>2</v>
      </c>
      <c r="I117" s="30">
        <v>732</v>
      </c>
      <c r="J117" s="31"/>
      <c r="K117" s="31"/>
      <c r="L117" s="12">
        <v>1</v>
      </c>
      <c r="M117" s="33">
        <v>732</v>
      </c>
    </row>
    <row r="118" ht="22" customHeight="1" spans="1:13">
      <c r="A118" s="15" t="s">
        <v>21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34"/>
      <c r="M118" s="35">
        <f>SUM(M116:M117)</f>
        <v>1464</v>
      </c>
    </row>
    <row r="119" ht="22" customHeight="1" spans="1:13">
      <c r="A119" s="10">
        <v>18</v>
      </c>
      <c r="B119" s="11" t="s">
        <v>140</v>
      </c>
      <c r="C119" s="12">
        <v>1</v>
      </c>
      <c r="D119" s="12" t="s">
        <v>141</v>
      </c>
      <c r="E119" s="13" t="s">
        <v>20</v>
      </c>
      <c r="F119" s="13" t="s">
        <v>17</v>
      </c>
      <c r="G119" s="13" t="s">
        <v>18</v>
      </c>
      <c r="H119" s="12">
        <v>17</v>
      </c>
      <c r="I119" s="30">
        <v>732</v>
      </c>
      <c r="J119" s="31"/>
      <c r="K119" s="31"/>
      <c r="L119" s="12">
        <v>1</v>
      </c>
      <c r="M119" s="33">
        <f t="shared" ref="M119:M128" si="5">I119</f>
        <v>732</v>
      </c>
    </row>
    <row r="120" ht="22" customHeight="1" spans="1:13">
      <c r="A120" s="10"/>
      <c r="B120" s="14"/>
      <c r="C120" s="12">
        <v>2</v>
      </c>
      <c r="D120" s="12" t="s">
        <v>142</v>
      </c>
      <c r="E120" s="13" t="s">
        <v>20</v>
      </c>
      <c r="F120" s="13" t="s">
        <v>17</v>
      </c>
      <c r="G120" s="13" t="s">
        <v>18</v>
      </c>
      <c r="H120" s="12">
        <v>17</v>
      </c>
      <c r="I120" s="30">
        <v>732</v>
      </c>
      <c r="J120" s="31"/>
      <c r="K120" s="31"/>
      <c r="L120" s="12">
        <v>1</v>
      </c>
      <c r="M120" s="33">
        <f t="shared" si="5"/>
        <v>732</v>
      </c>
    </row>
    <row r="121" ht="22" customHeight="1" spans="1:13">
      <c r="A121" s="10"/>
      <c r="B121" s="14"/>
      <c r="C121" s="12">
        <v>3</v>
      </c>
      <c r="D121" s="12" t="s">
        <v>143</v>
      </c>
      <c r="E121" s="13" t="s">
        <v>16</v>
      </c>
      <c r="F121" s="13" t="s">
        <v>17</v>
      </c>
      <c r="G121" s="13" t="s">
        <v>18</v>
      </c>
      <c r="H121" s="12">
        <v>17</v>
      </c>
      <c r="I121" s="30">
        <v>732</v>
      </c>
      <c r="J121" s="31"/>
      <c r="K121" s="31"/>
      <c r="L121" s="12">
        <v>1</v>
      </c>
      <c r="M121" s="33">
        <f t="shared" si="5"/>
        <v>732</v>
      </c>
    </row>
    <row r="122" ht="22" customHeight="1" spans="1:13">
      <c r="A122" s="10"/>
      <c r="B122" s="14"/>
      <c r="C122" s="12">
        <v>4</v>
      </c>
      <c r="D122" s="26" t="s">
        <v>144</v>
      </c>
      <c r="E122" s="13" t="s">
        <v>16</v>
      </c>
      <c r="F122" s="13" t="s">
        <v>25</v>
      </c>
      <c r="G122" s="13" t="s">
        <v>18</v>
      </c>
      <c r="H122" s="12">
        <v>17</v>
      </c>
      <c r="I122" s="30">
        <v>732</v>
      </c>
      <c r="J122" s="31"/>
      <c r="K122" s="31"/>
      <c r="L122" s="12">
        <v>1</v>
      </c>
      <c r="M122" s="33">
        <f t="shared" si="5"/>
        <v>732</v>
      </c>
    </row>
    <row r="123" ht="22" customHeight="1" spans="1:13">
      <c r="A123" s="10"/>
      <c r="B123" s="14"/>
      <c r="C123" s="12">
        <v>5</v>
      </c>
      <c r="D123" s="12" t="s">
        <v>145</v>
      </c>
      <c r="E123" s="13" t="s">
        <v>16</v>
      </c>
      <c r="F123" s="13" t="s">
        <v>17</v>
      </c>
      <c r="G123" s="13" t="s">
        <v>18</v>
      </c>
      <c r="H123" s="12">
        <v>17</v>
      </c>
      <c r="I123" s="30">
        <v>732</v>
      </c>
      <c r="J123" s="31"/>
      <c r="K123" s="31"/>
      <c r="L123" s="12">
        <v>1</v>
      </c>
      <c r="M123" s="33">
        <f t="shared" si="5"/>
        <v>732</v>
      </c>
    </row>
    <row r="124" ht="22" customHeight="1" spans="1:13">
      <c r="A124" s="10"/>
      <c r="B124" s="14"/>
      <c r="C124" s="12">
        <v>6</v>
      </c>
      <c r="D124" s="12" t="s">
        <v>146</v>
      </c>
      <c r="E124" s="13" t="s">
        <v>20</v>
      </c>
      <c r="F124" s="13" t="s">
        <v>25</v>
      </c>
      <c r="G124" s="13" t="s">
        <v>18</v>
      </c>
      <c r="H124" s="12">
        <v>17</v>
      </c>
      <c r="I124" s="30">
        <v>732</v>
      </c>
      <c r="J124" s="31"/>
      <c r="K124" s="31"/>
      <c r="L124" s="12">
        <v>1</v>
      </c>
      <c r="M124" s="33">
        <f t="shared" si="5"/>
        <v>732</v>
      </c>
    </row>
    <row r="125" ht="22" customHeight="1" spans="1:13">
      <c r="A125" s="10"/>
      <c r="B125" s="14"/>
      <c r="C125" s="12">
        <v>7</v>
      </c>
      <c r="D125" s="12" t="s">
        <v>147</v>
      </c>
      <c r="E125" s="13" t="s">
        <v>20</v>
      </c>
      <c r="F125" s="13" t="s">
        <v>25</v>
      </c>
      <c r="G125" s="13" t="s">
        <v>18</v>
      </c>
      <c r="H125" s="12">
        <v>17</v>
      </c>
      <c r="I125" s="30">
        <v>732</v>
      </c>
      <c r="J125" s="31"/>
      <c r="K125" s="31"/>
      <c r="L125" s="12">
        <v>1</v>
      </c>
      <c r="M125" s="33">
        <f t="shared" si="5"/>
        <v>732</v>
      </c>
    </row>
    <row r="126" ht="22" customHeight="1" spans="1:13">
      <c r="A126" s="10"/>
      <c r="B126" s="14"/>
      <c r="C126" s="12">
        <v>8</v>
      </c>
      <c r="D126" s="12" t="s">
        <v>148</v>
      </c>
      <c r="E126" s="13" t="s">
        <v>16</v>
      </c>
      <c r="F126" s="13" t="s">
        <v>25</v>
      </c>
      <c r="G126" s="13" t="s">
        <v>18</v>
      </c>
      <c r="H126" s="12">
        <v>17</v>
      </c>
      <c r="I126" s="30">
        <v>732</v>
      </c>
      <c r="J126" s="31"/>
      <c r="K126" s="31"/>
      <c r="L126" s="12">
        <v>1</v>
      </c>
      <c r="M126" s="33">
        <f t="shared" si="5"/>
        <v>732</v>
      </c>
    </row>
    <row r="127" ht="22" customHeight="1" spans="1:13">
      <c r="A127" s="10"/>
      <c r="B127" s="14"/>
      <c r="C127" s="12">
        <v>9</v>
      </c>
      <c r="D127" s="12" t="s">
        <v>149</v>
      </c>
      <c r="E127" s="13" t="s">
        <v>16</v>
      </c>
      <c r="F127" s="13" t="s">
        <v>25</v>
      </c>
      <c r="G127" s="13" t="s">
        <v>18</v>
      </c>
      <c r="H127" s="12">
        <v>17</v>
      </c>
      <c r="I127" s="30">
        <v>732</v>
      </c>
      <c r="J127" s="31"/>
      <c r="K127" s="31"/>
      <c r="L127" s="12">
        <v>1</v>
      </c>
      <c r="M127" s="33">
        <f t="shared" si="5"/>
        <v>732</v>
      </c>
    </row>
    <row r="128" ht="22" customHeight="1" spans="1:13">
      <c r="A128" s="10"/>
      <c r="B128" s="14"/>
      <c r="C128" s="12">
        <v>10</v>
      </c>
      <c r="D128" s="12" t="s">
        <v>150</v>
      </c>
      <c r="E128" s="13" t="s">
        <v>16</v>
      </c>
      <c r="F128" s="13" t="s">
        <v>25</v>
      </c>
      <c r="G128" s="13" t="s">
        <v>18</v>
      </c>
      <c r="H128" s="12">
        <v>17</v>
      </c>
      <c r="I128" s="30">
        <v>732</v>
      </c>
      <c r="J128" s="31"/>
      <c r="K128" s="31"/>
      <c r="L128" s="12">
        <v>1</v>
      </c>
      <c r="M128" s="33">
        <f t="shared" si="5"/>
        <v>732</v>
      </c>
    </row>
    <row r="129" ht="22" customHeight="1" spans="1:13">
      <c r="A129" s="15" t="s">
        <v>21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34"/>
      <c r="M129" s="35">
        <f>SUM(M119:M128)</f>
        <v>7320</v>
      </c>
    </row>
    <row r="130" ht="22" customHeight="1" spans="1:13">
      <c r="A130" s="10">
        <v>19</v>
      </c>
      <c r="B130" s="25" t="s">
        <v>151</v>
      </c>
      <c r="C130" s="12">
        <v>1</v>
      </c>
      <c r="D130" s="12" t="s">
        <v>152</v>
      </c>
      <c r="E130" s="13" t="s">
        <v>20</v>
      </c>
      <c r="F130" s="13" t="s">
        <v>25</v>
      </c>
      <c r="G130" s="13" t="s">
        <v>18</v>
      </c>
      <c r="H130" s="19">
        <v>13</v>
      </c>
      <c r="I130" s="72">
        <v>736</v>
      </c>
      <c r="J130" s="60"/>
      <c r="K130" s="60"/>
      <c r="L130" s="19">
        <v>1</v>
      </c>
      <c r="M130" s="73">
        <v>736</v>
      </c>
    </row>
    <row r="131" ht="22" customHeight="1" spans="1:13">
      <c r="A131" s="15" t="s">
        <v>21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34"/>
      <c r="M131" s="35">
        <v>736</v>
      </c>
    </row>
    <row r="132" ht="22" customHeight="1" spans="1:13">
      <c r="A132" s="10">
        <v>20</v>
      </c>
      <c r="B132" s="11" t="s">
        <v>153</v>
      </c>
      <c r="C132" s="12">
        <v>1</v>
      </c>
      <c r="D132" s="12" t="s">
        <v>154</v>
      </c>
      <c r="E132" s="13" t="s">
        <v>20</v>
      </c>
      <c r="F132" s="13" t="s">
        <v>17</v>
      </c>
      <c r="G132" s="13" t="s">
        <v>18</v>
      </c>
      <c r="H132" s="12">
        <v>12</v>
      </c>
      <c r="I132" s="33">
        <v>732</v>
      </c>
      <c r="J132" s="31"/>
      <c r="K132" s="31"/>
      <c r="L132" s="12">
        <v>1</v>
      </c>
      <c r="M132" s="33">
        <v>732</v>
      </c>
    </row>
    <row r="133" ht="22" customHeight="1" spans="1:13">
      <c r="A133" s="10"/>
      <c r="B133" s="14"/>
      <c r="C133" s="12">
        <v>2</v>
      </c>
      <c r="D133" s="12" t="s">
        <v>155</v>
      </c>
      <c r="E133" s="13" t="s">
        <v>20</v>
      </c>
      <c r="F133" s="13" t="s">
        <v>17</v>
      </c>
      <c r="G133" s="13" t="s">
        <v>18</v>
      </c>
      <c r="H133" s="12">
        <v>12</v>
      </c>
      <c r="I133" s="33">
        <v>732</v>
      </c>
      <c r="J133" s="31"/>
      <c r="K133" s="31"/>
      <c r="L133" s="12">
        <v>1</v>
      </c>
      <c r="M133" s="33">
        <v>732</v>
      </c>
    </row>
    <row r="134" ht="22" customHeight="1" spans="1:13">
      <c r="A134" s="10"/>
      <c r="B134" s="14"/>
      <c r="C134" s="12">
        <v>3</v>
      </c>
      <c r="D134" s="12" t="s">
        <v>156</v>
      </c>
      <c r="E134" s="13" t="s">
        <v>16</v>
      </c>
      <c r="F134" s="13" t="s">
        <v>17</v>
      </c>
      <c r="G134" s="13" t="s">
        <v>18</v>
      </c>
      <c r="H134" s="12">
        <v>12</v>
      </c>
      <c r="I134" s="33">
        <v>732</v>
      </c>
      <c r="J134" s="31"/>
      <c r="K134" s="31"/>
      <c r="L134" s="12">
        <v>1</v>
      </c>
      <c r="M134" s="33">
        <v>732</v>
      </c>
    </row>
    <row r="135" ht="22" customHeight="1" spans="1:13">
      <c r="A135" s="10"/>
      <c r="B135" s="14"/>
      <c r="C135" s="12">
        <v>4</v>
      </c>
      <c r="D135" s="26" t="s">
        <v>157</v>
      </c>
      <c r="E135" s="13" t="s">
        <v>20</v>
      </c>
      <c r="F135" s="13" t="s">
        <v>17</v>
      </c>
      <c r="G135" s="13" t="s">
        <v>18</v>
      </c>
      <c r="H135" s="12">
        <v>10</v>
      </c>
      <c r="I135" s="33">
        <v>732</v>
      </c>
      <c r="J135" s="31"/>
      <c r="K135" s="31"/>
      <c r="L135" s="12">
        <v>1</v>
      </c>
      <c r="M135" s="33">
        <v>732</v>
      </c>
    </row>
    <row r="136" ht="22" customHeight="1" spans="1:13">
      <c r="A136" s="10"/>
      <c r="B136" s="14"/>
      <c r="C136" s="12">
        <v>5</v>
      </c>
      <c r="D136" s="12" t="s">
        <v>158</v>
      </c>
      <c r="E136" s="13" t="s">
        <v>20</v>
      </c>
      <c r="F136" s="13" t="s">
        <v>17</v>
      </c>
      <c r="G136" s="13" t="s">
        <v>18</v>
      </c>
      <c r="H136" s="12">
        <v>9</v>
      </c>
      <c r="I136" s="33">
        <v>732</v>
      </c>
      <c r="J136" s="31"/>
      <c r="K136" s="31"/>
      <c r="L136" s="12">
        <v>1</v>
      </c>
      <c r="M136" s="33">
        <v>732</v>
      </c>
    </row>
    <row r="137" ht="22" customHeight="1" spans="1:13">
      <c r="A137" s="10"/>
      <c r="B137" s="14"/>
      <c r="C137" s="12">
        <v>6</v>
      </c>
      <c r="D137" s="12" t="s">
        <v>159</v>
      </c>
      <c r="E137" s="13" t="s">
        <v>16</v>
      </c>
      <c r="F137" s="13" t="s">
        <v>17</v>
      </c>
      <c r="G137" s="13" t="s">
        <v>18</v>
      </c>
      <c r="H137" s="12">
        <v>8</v>
      </c>
      <c r="I137" s="33">
        <v>732</v>
      </c>
      <c r="J137" s="31"/>
      <c r="K137" s="31"/>
      <c r="L137" s="12">
        <v>1</v>
      </c>
      <c r="M137" s="33">
        <v>732</v>
      </c>
    </row>
    <row r="138" ht="22" customHeight="1" spans="1:13">
      <c r="A138" s="10"/>
      <c r="B138" s="14"/>
      <c r="C138" s="12">
        <v>7</v>
      </c>
      <c r="D138" s="12" t="s">
        <v>160</v>
      </c>
      <c r="E138" s="13" t="s">
        <v>16</v>
      </c>
      <c r="F138" s="13" t="s">
        <v>17</v>
      </c>
      <c r="G138" s="13" t="s">
        <v>18</v>
      </c>
      <c r="H138" s="12">
        <v>3</v>
      </c>
      <c r="I138" s="33">
        <v>732</v>
      </c>
      <c r="J138" s="31"/>
      <c r="K138" s="31"/>
      <c r="L138" s="12">
        <v>1</v>
      </c>
      <c r="M138" s="33">
        <v>732</v>
      </c>
    </row>
    <row r="139" ht="22" customHeight="1" spans="1:13">
      <c r="A139" s="10"/>
      <c r="B139" s="14"/>
      <c r="C139" s="12">
        <v>8</v>
      </c>
      <c r="D139" s="12" t="s">
        <v>161</v>
      </c>
      <c r="E139" s="13" t="s">
        <v>20</v>
      </c>
      <c r="F139" s="13" t="s">
        <v>17</v>
      </c>
      <c r="G139" s="13" t="s">
        <v>18</v>
      </c>
      <c r="H139" s="12">
        <v>3</v>
      </c>
      <c r="I139" s="33">
        <v>732</v>
      </c>
      <c r="J139" s="31"/>
      <c r="K139" s="31"/>
      <c r="L139" s="12">
        <v>1</v>
      </c>
      <c r="M139" s="33">
        <v>732</v>
      </c>
    </row>
    <row r="140" ht="22" customHeight="1" spans="1:13">
      <c r="A140" s="10"/>
      <c r="B140" s="14"/>
      <c r="C140" s="12">
        <v>9</v>
      </c>
      <c r="D140" s="12" t="s">
        <v>162</v>
      </c>
      <c r="E140" s="13" t="s">
        <v>16</v>
      </c>
      <c r="F140" s="13" t="s">
        <v>17</v>
      </c>
      <c r="G140" s="13" t="s">
        <v>18</v>
      </c>
      <c r="H140" s="12">
        <v>2</v>
      </c>
      <c r="I140" s="33">
        <v>732</v>
      </c>
      <c r="J140" s="31"/>
      <c r="K140" s="31"/>
      <c r="L140" s="12">
        <v>1</v>
      </c>
      <c r="M140" s="33">
        <v>732</v>
      </c>
    </row>
    <row r="141" ht="22" customHeight="1" spans="1:13">
      <c r="A141" s="10"/>
      <c r="B141" s="14"/>
      <c r="C141" s="12">
        <v>10</v>
      </c>
      <c r="D141" s="12" t="s">
        <v>163</v>
      </c>
      <c r="E141" s="13" t="s">
        <v>20</v>
      </c>
      <c r="F141" s="13" t="s">
        <v>17</v>
      </c>
      <c r="G141" s="13" t="s">
        <v>18</v>
      </c>
      <c r="H141" s="12">
        <v>2</v>
      </c>
      <c r="I141" s="33">
        <v>732</v>
      </c>
      <c r="J141" s="31"/>
      <c r="K141" s="31"/>
      <c r="L141" s="12">
        <v>1</v>
      </c>
      <c r="M141" s="33">
        <v>732</v>
      </c>
    </row>
    <row r="142" ht="22" customHeight="1" spans="1:13">
      <c r="A142" s="10"/>
      <c r="B142" s="14"/>
      <c r="C142" s="12">
        <v>11</v>
      </c>
      <c r="D142" s="12" t="s">
        <v>164</v>
      </c>
      <c r="E142" s="13" t="s">
        <v>20</v>
      </c>
      <c r="F142" s="13" t="s">
        <v>17</v>
      </c>
      <c r="G142" s="13" t="s">
        <v>18</v>
      </c>
      <c r="H142" s="12">
        <v>2</v>
      </c>
      <c r="I142" s="33">
        <v>732</v>
      </c>
      <c r="J142" s="31"/>
      <c r="K142" s="31"/>
      <c r="L142" s="12">
        <v>1</v>
      </c>
      <c r="M142" s="33">
        <v>732</v>
      </c>
    </row>
    <row r="143" ht="22" customHeight="1" spans="1:13">
      <c r="A143" s="15" t="s">
        <v>21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34"/>
      <c r="M143" s="35">
        <f>SUM(M132:M142)</f>
        <v>8052</v>
      </c>
    </row>
    <row r="144" ht="22" customHeight="1" spans="1:13">
      <c r="A144" s="10">
        <v>21</v>
      </c>
      <c r="B144" s="62" t="s">
        <v>165</v>
      </c>
      <c r="C144" s="12">
        <v>1</v>
      </c>
      <c r="D144" s="19" t="s">
        <v>166</v>
      </c>
      <c r="E144" s="63" t="s">
        <v>16</v>
      </c>
      <c r="F144" s="63" t="s">
        <v>36</v>
      </c>
      <c r="G144" s="63" t="s">
        <v>18</v>
      </c>
      <c r="H144" s="19"/>
      <c r="I144" s="72">
        <v>732</v>
      </c>
      <c r="J144" s="74"/>
      <c r="K144" s="74"/>
      <c r="L144" s="19">
        <v>1</v>
      </c>
      <c r="M144" s="33">
        <f>I144*L144</f>
        <v>732</v>
      </c>
    </row>
    <row r="145" ht="22" customHeight="1" spans="1:13">
      <c r="A145" s="15" t="s">
        <v>21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34"/>
      <c r="M145" s="35">
        <v>732</v>
      </c>
    </row>
    <row r="146" ht="22" customHeight="1" spans="1:13">
      <c r="A146" s="10">
        <v>22</v>
      </c>
      <c r="B146" s="11" t="s">
        <v>167</v>
      </c>
      <c r="C146" s="12">
        <v>1</v>
      </c>
      <c r="D146" s="64" t="s">
        <v>168</v>
      </c>
      <c r="E146" s="64" t="s">
        <v>20</v>
      </c>
      <c r="F146" s="65" t="s">
        <v>17</v>
      </c>
      <c r="G146" s="13" t="s">
        <v>18</v>
      </c>
      <c r="H146" s="13">
        <v>33</v>
      </c>
      <c r="I146" s="30">
        <v>732</v>
      </c>
      <c r="J146" s="31"/>
      <c r="K146" s="31"/>
      <c r="L146" s="12">
        <v>1</v>
      </c>
      <c r="M146" s="33">
        <f t="shared" ref="M146:M153" si="6">SUM(I146:K146)</f>
        <v>732</v>
      </c>
    </row>
    <row r="147" ht="22" customHeight="1" spans="1:13">
      <c r="A147" s="10"/>
      <c r="B147" s="14"/>
      <c r="C147" s="12">
        <v>2</v>
      </c>
      <c r="D147" s="12" t="s">
        <v>169</v>
      </c>
      <c r="E147" s="64" t="s">
        <v>20</v>
      </c>
      <c r="F147" s="65" t="s">
        <v>17</v>
      </c>
      <c r="G147" s="21" t="s">
        <v>31</v>
      </c>
      <c r="H147" s="13">
        <v>31</v>
      </c>
      <c r="I147" s="30">
        <v>732</v>
      </c>
      <c r="J147" s="31">
        <v>366</v>
      </c>
      <c r="K147" s="31">
        <v>22.88</v>
      </c>
      <c r="L147" s="12">
        <v>1</v>
      </c>
      <c r="M147" s="33">
        <f t="shared" si="6"/>
        <v>1120.88</v>
      </c>
    </row>
    <row r="148" ht="22" customHeight="1" spans="1:13">
      <c r="A148" s="10"/>
      <c r="B148" s="14"/>
      <c r="C148" s="12">
        <v>1</v>
      </c>
      <c r="D148" s="12" t="s">
        <v>170</v>
      </c>
      <c r="E148" s="64" t="s">
        <v>20</v>
      </c>
      <c r="F148" s="65" t="s">
        <v>17</v>
      </c>
      <c r="G148" s="23"/>
      <c r="H148" s="12">
        <v>31</v>
      </c>
      <c r="I148" s="30">
        <v>366</v>
      </c>
      <c r="J148" s="31">
        <v>91.5</v>
      </c>
      <c r="K148" s="31">
        <v>22.88</v>
      </c>
      <c r="L148" s="12">
        <v>1</v>
      </c>
      <c r="M148" s="33">
        <f t="shared" si="6"/>
        <v>480.38</v>
      </c>
    </row>
    <row r="149" ht="22" customHeight="1" spans="1:13">
      <c r="A149" s="10"/>
      <c r="B149" s="14"/>
      <c r="C149" s="12">
        <v>3</v>
      </c>
      <c r="D149" s="26" t="s">
        <v>171</v>
      </c>
      <c r="E149" s="64" t="s">
        <v>20</v>
      </c>
      <c r="F149" s="65" t="s">
        <v>17</v>
      </c>
      <c r="G149" s="21" t="s">
        <v>31</v>
      </c>
      <c r="H149" s="13">
        <v>31</v>
      </c>
      <c r="I149" s="30">
        <v>732</v>
      </c>
      <c r="J149" s="31">
        <v>366</v>
      </c>
      <c r="K149" s="31">
        <v>22.88</v>
      </c>
      <c r="L149" s="12">
        <v>1</v>
      </c>
      <c r="M149" s="33">
        <f t="shared" si="6"/>
        <v>1120.88</v>
      </c>
    </row>
    <row r="150" ht="22" customHeight="1" spans="1:13">
      <c r="A150" s="10"/>
      <c r="B150" s="14"/>
      <c r="C150" s="12">
        <v>2</v>
      </c>
      <c r="D150" s="26" t="s">
        <v>172</v>
      </c>
      <c r="E150" s="64" t="s">
        <v>20</v>
      </c>
      <c r="F150" s="65" t="s">
        <v>17</v>
      </c>
      <c r="G150" s="23"/>
      <c r="H150" s="12">
        <v>31</v>
      </c>
      <c r="I150" s="30">
        <v>366</v>
      </c>
      <c r="J150" s="31">
        <v>91.5</v>
      </c>
      <c r="K150" s="31">
        <v>22.88</v>
      </c>
      <c r="L150" s="12">
        <v>1</v>
      </c>
      <c r="M150" s="33">
        <f t="shared" si="6"/>
        <v>480.38</v>
      </c>
    </row>
    <row r="151" ht="22" customHeight="1" spans="1:13">
      <c r="A151" s="10"/>
      <c r="B151" s="14"/>
      <c r="C151" s="12">
        <v>4</v>
      </c>
      <c r="D151" s="12" t="s">
        <v>173</v>
      </c>
      <c r="E151" s="64" t="s">
        <v>20</v>
      </c>
      <c r="F151" s="65" t="s">
        <v>17</v>
      </c>
      <c r="G151" s="13" t="s">
        <v>18</v>
      </c>
      <c r="H151" s="13">
        <v>26</v>
      </c>
      <c r="I151" s="30">
        <v>732</v>
      </c>
      <c r="J151" s="13"/>
      <c r="K151" s="13"/>
      <c r="L151" s="12">
        <v>1</v>
      </c>
      <c r="M151" s="33">
        <f t="shared" si="6"/>
        <v>732</v>
      </c>
    </row>
    <row r="152" ht="22" customHeight="1" spans="1:13">
      <c r="A152" s="10"/>
      <c r="B152" s="14"/>
      <c r="C152" s="12">
        <v>5</v>
      </c>
      <c r="D152" s="54" t="s">
        <v>174</v>
      </c>
      <c r="E152" s="66" t="s">
        <v>20</v>
      </c>
      <c r="F152" s="67" t="s">
        <v>17</v>
      </c>
      <c r="G152" s="13" t="s">
        <v>18</v>
      </c>
      <c r="H152" s="52">
        <v>26</v>
      </c>
      <c r="I152" s="30">
        <v>732</v>
      </c>
      <c r="J152" s="31"/>
      <c r="K152" s="31"/>
      <c r="L152" s="12">
        <v>1</v>
      </c>
      <c r="M152" s="33">
        <f t="shared" si="6"/>
        <v>732</v>
      </c>
    </row>
    <row r="153" ht="22" customHeight="1" spans="1:13">
      <c r="A153" s="10"/>
      <c r="B153" s="14"/>
      <c r="C153" s="12">
        <v>6</v>
      </c>
      <c r="D153" s="12" t="s">
        <v>175</v>
      </c>
      <c r="E153" s="13" t="s">
        <v>16</v>
      </c>
      <c r="F153" s="65" t="s">
        <v>17</v>
      </c>
      <c r="G153" s="13" t="s">
        <v>18</v>
      </c>
      <c r="H153" s="13">
        <v>24</v>
      </c>
      <c r="I153" s="30">
        <v>732</v>
      </c>
      <c r="J153" s="31"/>
      <c r="K153" s="31"/>
      <c r="L153" s="12">
        <v>1</v>
      </c>
      <c r="M153" s="33">
        <f t="shared" si="6"/>
        <v>732</v>
      </c>
    </row>
    <row r="154" ht="22" customHeight="1" spans="1:13">
      <c r="A154" s="15" t="s">
        <v>21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34"/>
      <c r="M154" s="35">
        <f>SUM(M146:M153)</f>
        <v>6130.52</v>
      </c>
    </row>
    <row r="155" ht="22" customHeight="1" spans="1:13">
      <c r="A155" s="10">
        <v>23</v>
      </c>
      <c r="B155" s="11" t="s">
        <v>176</v>
      </c>
      <c r="C155" s="20">
        <v>1</v>
      </c>
      <c r="D155" s="12" t="s">
        <v>177</v>
      </c>
      <c r="E155" s="13" t="s">
        <v>16</v>
      </c>
      <c r="F155" s="13" t="s">
        <v>17</v>
      </c>
      <c r="G155" s="21" t="s">
        <v>31</v>
      </c>
      <c r="H155" s="12">
        <v>9</v>
      </c>
      <c r="I155" s="30">
        <v>732</v>
      </c>
      <c r="J155" s="31">
        <v>366</v>
      </c>
      <c r="K155" s="31">
        <v>22.88</v>
      </c>
      <c r="L155" s="12">
        <v>1</v>
      </c>
      <c r="M155" s="33">
        <v>1120.88</v>
      </c>
    </row>
    <row r="156" ht="22" customHeight="1" spans="1:13">
      <c r="A156" s="10"/>
      <c r="B156" s="14"/>
      <c r="C156" s="22"/>
      <c r="D156" s="12" t="s">
        <v>178</v>
      </c>
      <c r="E156" s="13" t="s">
        <v>16</v>
      </c>
      <c r="F156" s="13" t="s">
        <v>17</v>
      </c>
      <c r="G156" s="23"/>
      <c r="H156" s="12">
        <v>9</v>
      </c>
      <c r="I156" s="30">
        <v>366</v>
      </c>
      <c r="J156" s="30">
        <v>91.5</v>
      </c>
      <c r="K156" s="31">
        <v>22.88</v>
      </c>
      <c r="L156" s="12">
        <v>1</v>
      </c>
      <c r="M156" s="31">
        <v>480.38</v>
      </c>
    </row>
    <row r="157" ht="22" customHeight="1" spans="1:13">
      <c r="A157" s="10"/>
      <c r="B157" s="14"/>
      <c r="C157" s="20">
        <v>2</v>
      </c>
      <c r="D157" s="12" t="s">
        <v>179</v>
      </c>
      <c r="E157" s="13" t="s">
        <v>20</v>
      </c>
      <c r="F157" s="13" t="s">
        <v>17</v>
      </c>
      <c r="G157" s="21" t="s">
        <v>31</v>
      </c>
      <c r="H157" s="12">
        <v>6</v>
      </c>
      <c r="I157" s="30">
        <v>732</v>
      </c>
      <c r="J157" s="31">
        <v>366</v>
      </c>
      <c r="K157" s="31">
        <v>22.88</v>
      </c>
      <c r="L157" s="12">
        <v>1</v>
      </c>
      <c r="M157" s="33">
        <v>1120.88</v>
      </c>
    </row>
    <row r="158" ht="22" customHeight="1" spans="1:13">
      <c r="A158" s="10"/>
      <c r="B158" s="14"/>
      <c r="C158" s="22"/>
      <c r="D158" s="12" t="s">
        <v>180</v>
      </c>
      <c r="E158" s="13" t="s">
        <v>20</v>
      </c>
      <c r="F158" s="13" t="s">
        <v>17</v>
      </c>
      <c r="G158" s="23"/>
      <c r="H158" s="12">
        <v>6</v>
      </c>
      <c r="I158" s="30">
        <v>366</v>
      </c>
      <c r="J158" s="30">
        <v>91.5</v>
      </c>
      <c r="K158" s="31">
        <v>22.88</v>
      </c>
      <c r="L158" s="12">
        <v>1</v>
      </c>
      <c r="M158" s="31">
        <v>480.38</v>
      </c>
    </row>
    <row r="159" ht="22" customHeight="1" spans="1:13">
      <c r="A159" s="15" t="s">
        <v>21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34"/>
      <c r="M159" s="35">
        <f>SUM(M155:M158)</f>
        <v>3202.52</v>
      </c>
    </row>
    <row r="160" ht="22" customHeight="1" spans="1:13">
      <c r="A160" s="10">
        <v>24</v>
      </c>
      <c r="B160" s="11" t="s">
        <v>181</v>
      </c>
      <c r="C160" s="12">
        <v>1</v>
      </c>
      <c r="D160" s="47" t="s">
        <v>182</v>
      </c>
      <c r="E160" s="47" t="s">
        <v>20</v>
      </c>
      <c r="F160" s="47" t="s">
        <v>17</v>
      </c>
      <c r="G160" s="13" t="s">
        <v>18</v>
      </c>
      <c r="H160" s="68">
        <v>21</v>
      </c>
      <c r="I160" s="75">
        <v>800</v>
      </c>
      <c r="J160" s="31"/>
      <c r="K160" s="12"/>
      <c r="L160" s="76">
        <v>1</v>
      </c>
      <c r="M160" s="31">
        <v>800</v>
      </c>
    </row>
    <row r="161" ht="22" customHeight="1" spans="1:13">
      <c r="A161" s="10"/>
      <c r="B161" s="14"/>
      <c r="C161" s="12">
        <v>2</v>
      </c>
      <c r="D161" s="47" t="s">
        <v>183</v>
      </c>
      <c r="E161" s="47" t="s">
        <v>16</v>
      </c>
      <c r="F161" s="47" t="s">
        <v>17</v>
      </c>
      <c r="G161" s="13" t="s">
        <v>18</v>
      </c>
      <c r="H161" s="68">
        <v>18</v>
      </c>
      <c r="I161" s="31">
        <v>771.04</v>
      </c>
      <c r="J161" s="31"/>
      <c r="K161" s="12"/>
      <c r="L161" s="76">
        <v>1</v>
      </c>
      <c r="M161" s="31">
        <v>771.04</v>
      </c>
    </row>
    <row r="162" ht="22" customHeight="1" spans="1:13">
      <c r="A162" s="15" t="s">
        <v>21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34"/>
      <c r="M162" s="35">
        <f>SUM(M160:M161)</f>
        <v>1571.04</v>
      </c>
    </row>
    <row r="163" ht="22" customHeight="1" spans="1:13">
      <c r="A163" s="10">
        <v>25</v>
      </c>
      <c r="B163" s="11" t="s">
        <v>184</v>
      </c>
      <c r="C163" s="12">
        <v>1</v>
      </c>
      <c r="D163" s="12" t="s">
        <v>185</v>
      </c>
      <c r="E163" s="47" t="s">
        <v>20</v>
      </c>
      <c r="F163" s="47" t="s">
        <v>17</v>
      </c>
      <c r="G163" s="13" t="s">
        <v>18</v>
      </c>
      <c r="H163" s="13">
        <v>5</v>
      </c>
      <c r="I163" s="30">
        <v>732</v>
      </c>
      <c r="J163" s="31"/>
      <c r="K163" s="31"/>
      <c r="L163" s="12">
        <v>1</v>
      </c>
      <c r="M163" s="33">
        <f>I163+J163+K163</f>
        <v>732</v>
      </c>
    </row>
    <row r="164" ht="22" customHeight="1" spans="1:13">
      <c r="A164" s="10"/>
      <c r="B164" s="14"/>
      <c r="C164" s="12">
        <v>2</v>
      </c>
      <c r="D164" s="13" t="s">
        <v>186</v>
      </c>
      <c r="E164" s="47" t="s">
        <v>20</v>
      </c>
      <c r="F164" s="63" t="s">
        <v>36</v>
      </c>
      <c r="G164" s="13" t="s">
        <v>18</v>
      </c>
      <c r="H164" s="13">
        <v>6</v>
      </c>
      <c r="I164" s="30">
        <v>732</v>
      </c>
      <c r="J164" s="31"/>
      <c r="K164" s="31"/>
      <c r="L164" s="12">
        <v>1</v>
      </c>
      <c r="M164" s="33">
        <f>I164+J164+K164</f>
        <v>732</v>
      </c>
    </row>
    <row r="165" ht="22" customHeight="1" spans="1:13">
      <c r="A165" s="10"/>
      <c r="B165" s="14"/>
      <c r="C165" s="12">
        <v>3</v>
      </c>
      <c r="D165" s="12" t="s">
        <v>187</v>
      </c>
      <c r="E165" s="47" t="s">
        <v>20</v>
      </c>
      <c r="F165" s="47" t="s">
        <v>17</v>
      </c>
      <c r="G165" s="13" t="s">
        <v>18</v>
      </c>
      <c r="H165" s="12">
        <v>7</v>
      </c>
      <c r="I165" s="30">
        <v>732</v>
      </c>
      <c r="J165" s="31"/>
      <c r="K165" s="31"/>
      <c r="L165" s="12">
        <v>1</v>
      </c>
      <c r="M165" s="33">
        <f>I165+J165+K165</f>
        <v>732</v>
      </c>
    </row>
    <row r="166" ht="22" customHeight="1" spans="1:13">
      <c r="A166" s="10"/>
      <c r="B166" s="14"/>
      <c r="C166" s="12">
        <v>4</v>
      </c>
      <c r="D166" s="12" t="s">
        <v>188</v>
      </c>
      <c r="E166" s="47" t="s">
        <v>20</v>
      </c>
      <c r="F166" s="69" t="s">
        <v>28</v>
      </c>
      <c r="G166" s="13" t="s">
        <v>18</v>
      </c>
      <c r="H166" s="12">
        <v>1</v>
      </c>
      <c r="I166" s="30">
        <v>732</v>
      </c>
      <c r="J166" s="31"/>
      <c r="K166" s="31"/>
      <c r="L166" s="12">
        <v>1</v>
      </c>
      <c r="M166" s="33">
        <f>I166+J166+K166</f>
        <v>732</v>
      </c>
    </row>
    <row r="167" ht="22" customHeight="1" spans="1:13">
      <c r="A167" s="15" t="s">
        <v>21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34"/>
      <c r="M167" s="35">
        <f>SUM(M163:M166)</f>
        <v>2928</v>
      </c>
    </row>
    <row r="168" ht="22" customHeight="1" spans="1:13">
      <c r="A168" s="10">
        <v>26</v>
      </c>
      <c r="B168" s="11" t="s">
        <v>189</v>
      </c>
      <c r="C168" s="12">
        <v>1</v>
      </c>
      <c r="D168" s="47" t="s">
        <v>190</v>
      </c>
      <c r="E168" s="47" t="s">
        <v>16</v>
      </c>
      <c r="F168" s="47" t="s">
        <v>17</v>
      </c>
      <c r="G168" s="13" t="s">
        <v>18</v>
      </c>
      <c r="H168" s="12">
        <v>17</v>
      </c>
      <c r="I168" s="30">
        <v>732</v>
      </c>
      <c r="J168" s="31"/>
      <c r="K168" s="31"/>
      <c r="L168" s="12">
        <v>1</v>
      </c>
      <c r="M168" s="33">
        <f>I168+J168+K168</f>
        <v>732</v>
      </c>
    </row>
    <row r="169" ht="22" customHeight="1" spans="1:13">
      <c r="A169" s="10"/>
      <c r="B169" s="14"/>
      <c r="C169" s="12">
        <v>2</v>
      </c>
      <c r="D169" s="12" t="s">
        <v>191</v>
      </c>
      <c r="E169" s="47" t="s">
        <v>16</v>
      </c>
      <c r="F169" s="47" t="s">
        <v>17</v>
      </c>
      <c r="G169" s="13" t="s">
        <v>18</v>
      </c>
      <c r="H169" s="12">
        <v>9</v>
      </c>
      <c r="I169" s="30">
        <v>732</v>
      </c>
      <c r="J169" s="31"/>
      <c r="K169" s="31"/>
      <c r="L169" s="12">
        <v>1</v>
      </c>
      <c r="M169" s="33">
        <f>I169+J169+K169</f>
        <v>732</v>
      </c>
    </row>
    <row r="170" ht="22" customHeight="1" spans="1:13">
      <c r="A170" s="10"/>
      <c r="B170" s="14"/>
      <c r="C170" s="12">
        <v>3</v>
      </c>
      <c r="D170" s="12" t="s">
        <v>192</v>
      </c>
      <c r="E170" s="47" t="s">
        <v>20</v>
      </c>
      <c r="F170" s="47" t="s">
        <v>17</v>
      </c>
      <c r="G170" s="13" t="s">
        <v>18</v>
      </c>
      <c r="H170" s="12">
        <v>5</v>
      </c>
      <c r="I170" s="30">
        <v>732</v>
      </c>
      <c r="J170" s="31"/>
      <c r="K170" s="31"/>
      <c r="L170" s="12">
        <v>1</v>
      </c>
      <c r="M170" s="33">
        <f>I170+J170+K170</f>
        <v>732</v>
      </c>
    </row>
    <row r="171" ht="22" customHeight="1" spans="1:13">
      <c r="A171" s="15" t="s">
        <v>21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34"/>
      <c r="M171" s="35">
        <f>SUM(M168:M170)</f>
        <v>2196</v>
      </c>
    </row>
    <row r="172" ht="22" customHeight="1" spans="1:13">
      <c r="A172" s="10">
        <v>27</v>
      </c>
      <c r="B172" s="11" t="s">
        <v>193</v>
      </c>
      <c r="C172" s="12">
        <v>1</v>
      </c>
      <c r="D172" s="12" t="s">
        <v>194</v>
      </c>
      <c r="E172" s="13" t="s">
        <v>20</v>
      </c>
      <c r="F172" s="13" t="s">
        <v>17</v>
      </c>
      <c r="G172" s="13" t="s">
        <v>18</v>
      </c>
      <c r="H172" s="12">
        <v>9</v>
      </c>
      <c r="I172" s="30">
        <v>732</v>
      </c>
      <c r="J172" s="31"/>
      <c r="K172" s="31"/>
      <c r="L172" s="12">
        <v>1</v>
      </c>
      <c r="M172" s="33">
        <v>732</v>
      </c>
    </row>
    <row r="173" ht="22" customHeight="1" spans="1:13">
      <c r="A173" s="10"/>
      <c r="B173" s="14"/>
      <c r="C173" s="12">
        <v>2</v>
      </c>
      <c r="D173" s="12" t="s">
        <v>195</v>
      </c>
      <c r="E173" s="13" t="s">
        <v>20</v>
      </c>
      <c r="F173" s="13" t="s">
        <v>17</v>
      </c>
      <c r="G173" s="13" t="s">
        <v>18</v>
      </c>
      <c r="H173" s="12">
        <v>0</v>
      </c>
      <c r="I173" s="30">
        <v>732</v>
      </c>
      <c r="J173" s="31"/>
      <c r="K173" s="31"/>
      <c r="L173" s="12">
        <v>1</v>
      </c>
      <c r="M173" s="33">
        <v>732</v>
      </c>
    </row>
    <row r="174" ht="22" customHeight="1" spans="1:13">
      <c r="A174" s="15" t="s">
        <v>21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34"/>
      <c r="M174" s="35">
        <f>SUM(M172:M173)</f>
        <v>1464</v>
      </c>
    </row>
    <row r="175" ht="22" customHeight="1" spans="1:13">
      <c r="A175" s="10">
        <v>28</v>
      </c>
      <c r="B175" s="11" t="s">
        <v>196</v>
      </c>
      <c r="C175" s="12">
        <v>1</v>
      </c>
      <c r="D175" s="13" t="s">
        <v>197</v>
      </c>
      <c r="E175" s="13" t="s">
        <v>16</v>
      </c>
      <c r="F175" s="13" t="s">
        <v>17</v>
      </c>
      <c r="G175" s="13" t="s">
        <v>18</v>
      </c>
      <c r="H175" s="13">
        <v>0</v>
      </c>
      <c r="I175" s="13">
        <v>732</v>
      </c>
      <c r="J175" s="13"/>
      <c r="K175" s="13"/>
      <c r="L175" s="13">
        <v>1</v>
      </c>
      <c r="M175" s="37">
        <v>732</v>
      </c>
    </row>
    <row r="176" ht="22" customHeight="1" spans="1:13">
      <c r="A176" s="10"/>
      <c r="B176" s="14"/>
      <c r="C176" s="12">
        <v>2</v>
      </c>
      <c r="D176" s="13" t="s">
        <v>198</v>
      </c>
      <c r="E176" s="13" t="s">
        <v>16</v>
      </c>
      <c r="F176" s="13" t="s">
        <v>17</v>
      </c>
      <c r="G176" s="13" t="s">
        <v>18</v>
      </c>
      <c r="H176" s="13">
        <v>0</v>
      </c>
      <c r="I176" s="13">
        <v>732</v>
      </c>
      <c r="J176" s="13"/>
      <c r="K176" s="13"/>
      <c r="L176" s="13">
        <v>1</v>
      </c>
      <c r="M176" s="37">
        <v>732</v>
      </c>
    </row>
    <row r="177" ht="22" customHeight="1" spans="1:13">
      <c r="A177" s="10"/>
      <c r="B177" s="14"/>
      <c r="C177" s="12">
        <v>3</v>
      </c>
      <c r="D177" s="13" t="s">
        <v>199</v>
      </c>
      <c r="E177" s="13" t="s">
        <v>16</v>
      </c>
      <c r="F177" s="13" t="s">
        <v>17</v>
      </c>
      <c r="G177" s="13" t="s">
        <v>18</v>
      </c>
      <c r="H177" s="13">
        <v>0</v>
      </c>
      <c r="I177" s="13">
        <v>732</v>
      </c>
      <c r="J177" s="13"/>
      <c r="K177" s="13"/>
      <c r="L177" s="13">
        <v>1</v>
      </c>
      <c r="M177" s="37">
        <v>732</v>
      </c>
    </row>
    <row r="178" ht="22" customHeight="1" spans="1:13">
      <c r="A178" s="10"/>
      <c r="B178" s="14"/>
      <c r="C178" s="12">
        <v>4</v>
      </c>
      <c r="D178" s="13" t="s">
        <v>200</v>
      </c>
      <c r="E178" s="13" t="s">
        <v>16</v>
      </c>
      <c r="F178" s="13" t="s">
        <v>17</v>
      </c>
      <c r="G178" s="13" t="s">
        <v>18</v>
      </c>
      <c r="H178" s="13">
        <v>0</v>
      </c>
      <c r="I178" s="13">
        <v>732</v>
      </c>
      <c r="J178" s="13"/>
      <c r="K178" s="13"/>
      <c r="L178" s="13">
        <v>1</v>
      </c>
      <c r="M178" s="37">
        <v>732</v>
      </c>
    </row>
    <row r="179" ht="22" customHeight="1" spans="1:13">
      <c r="A179" s="10"/>
      <c r="B179" s="14"/>
      <c r="C179" s="12">
        <v>5</v>
      </c>
      <c r="D179" s="13" t="s">
        <v>201</v>
      </c>
      <c r="E179" s="13" t="s">
        <v>16</v>
      </c>
      <c r="F179" s="13" t="s">
        <v>17</v>
      </c>
      <c r="G179" s="13" t="s">
        <v>18</v>
      </c>
      <c r="H179" s="13">
        <v>0</v>
      </c>
      <c r="I179" s="13">
        <v>732</v>
      </c>
      <c r="J179" s="13"/>
      <c r="K179" s="13"/>
      <c r="L179" s="13">
        <v>1</v>
      </c>
      <c r="M179" s="37">
        <v>732</v>
      </c>
    </row>
    <row r="180" ht="22" customHeight="1" spans="1:13">
      <c r="A180" s="10"/>
      <c r="B180" s="14"/>
      <c r="C180" s="12">
        <v>6</v>
      </c>
      <c r="D180" s="13" t="s">
        <v>202</v>
      </c>
      <c r="E180" s="13" t="s">
        <v>20</v>
      </c>
      <c r="F180" s="13" t="s">
        <v>17</v>
      </c>
      <c r="G180" s="13" t="s">
        <v>18</v>
      </c>
      <c r="H180" s="13">
        <v>0</v>
      </c>
      <c r="I180" s="13">
        <v>732</v>
      </c>
      <c r="J180" s="13"/>
      <c r="K180" s="13"/>
      <c r="L180" s="13">
        <v>1</v>
      </c>
      <c r="M180" s="37">
        <v>732</v>
      </c>
    </row>
    <row r="181" ht="22" customHeight="1" spans="1:13">
      <c r="A181" s="10"/>
      <c r="B181" s="14"/>
      <c r="C181" s="12">
        <v>7</v>
      </c>
      <c r="D181" s="13" t="s">
        <v>203</v>
      </c>
      <c r="E181" s="13" t="s">
        <v>20</v>
      </c>
      <c r="F181" s="13" t="s">
        <v>17</v>
      </c>
      <c r="G181" s="13" t="s">
        <v>18</v>
      </c>
      <c r="H181" s="13">
        <v>0</v>
      </c>
      <c r="I181" s="13">
        <v>732</v>
      </c>
      <c r="J181" s="13"/>
      <c r="K181" s="13"/>
      <c r="L181" s="13">
        <v>1</v>
      </c>
      <c r="M181" s="37">
        <v>732</v>
      </c>
    </row>
    <row r="182" ht="22" customHeight="1" spans="1:13">
      <c r="A182" s="10"/>
      <c r="B182" s="14"/>
      <c r="C182" s="12">
        <v>8</v>
      </c>
      <c r="D182" s="13" t="s">
        <v>204</v>
      </c>
      <c r="E182" s="13" t="s">
        <v>16</v>
      </c>
      <c r="F182" s="13" t="s">
        <v>17</v>
      </c>
      <c r="G182" s="13" t="s">
        <v>18</v>
      </c>
      <c r="H182" s="13">
        <v>0</v>
      </c>
      <c r="I182" s="13">
        <v>732</v>
      </c>
      <c r="J182" s="13"/>
      <c r="K182" s="13"/>
      <c r="L182" s="13">
        <v>1</v>
      </c>
      <c r="M182" s="37">
        <v>732</v>
      </c>
    </row>
    <row r="183" ht="22" customHeight="1" spans="1:13">
      <c r="A183" s="15" t="s">
        <v>21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34"/>
      <c r="M183" s="35">
        <f>SUM(M175:M182)</f>
        <v>5856</v>
      </c>
    </row>
    <row r="184" ht="22" customHeight="1" spans="1:13">
      <c r="A184" s="10">
        <v>29</v>
      </c>
      <c r="B184" s="11" t="s">
        <v>205</v>
      </c>
      <c r="C184" s="12">
        <v>1</v>
      </c>
      <c r="D184" s="12" t="s">
        <v>206</v>
      </c>
      <c r="E184" s="13" t="s">
        <v>20</v>
      </c>
      <c r="F184" s="13" t="s">
        <v>17</v>
      </c>
      <c r="G184" s="13" t="s">
        <v>18</v>
      </c>
      <c r="H184" s="12">
        <v>10</v>
      </c>
      <c r="I184" s="30">
        <v>732</v>
      </c>
      <c r="J184" s="31"/>
      <c r="K184" s="31"/>
      <c r="L184" s="12">
        <v>1</v>
      </c>
      <c r="M184" s="33">
        <f t="shared" ref="M184:M192" si="7">I184</f>
        <v>732</v>
      </c>
    </row>
    <row r="185" ht="22" customHeight="1" spans="1:13">
      <c r="A185" s="10"/>
      <c r="B185" s="14"/>
      <c r="C185" s="12">
        <v>2</v>
      </c>
      <c r="D185" s="12" t="s">
        <v>207</v>
      </c>
      <c r="E185" s="13" t="s">
        <v>16</v>
      </c>
      <c r="F185" s="63" t="s">
        <v>36</v>
      </c>
      <c r="G185" s="13" t="s">
        <v>18</v>
      </c>
      <c r="H185" s="12">
        <v>8</v>
      </c>
      <c r="I185" s="30">
        <v>732</v>
      </c>
      <c r="J185" s="31"/>
      <c r="K185" s="31"/>
      <c r="L185" s="12">
        <v>1</v>
      </c>
      <c r="M185" s="33">
        <f t="shared" si="7"/>
        <v>732</v>
      </c>
    </row>
    <row r="186" ht="22" customHeight="1" spans="1:13">
      <c r="A186" s="10"/>
      <c r="B186" s="14"/>
      <c r="C186" s="12">
        <v>3</v>
      </c>
      <c r="D186" s="12" t="s">
        <v>208</v>
      </c>
      <c r="E186" s="13" t="s">
        <v>16</v>
      </c>
      <c r="F186" s="13" t="s">
        <v>17</v>
      </c>
      <c r="G186" s="13" t="s">
        <v>18</v>
      </c>
      <c r="H186" s="12">
        <v>8</v>
      </c>
      <c r="I186" s="30">
        <v>732</v>
      </c>
      <c r="J186" s="31"/>
      <c r="K186" s="31"/>
      <c r="L186" s="12">
        <v>1</v>
      </c>
      <c r="M186" s="33">
        <f t="shared" si="7"/>
        <v>732</v>
      </c>
    </row>
    <row r="187" ht="22" customHeight="1" spans="1:13">
      <c r="A187" s="10"/>
      <c r="B187" s="14"/>
      <c r="C187" s="12">
        <v>4</v>
      </c>
      <c r="D187" s="26" t="s">
        <v>209</v>
      </c>
      <c r="E187" s="13" t="s">
        <v>20</v>
      </c>
      <c r="F187" s="13" t="s">
        <v>17</v>
      </c>
      <c r="G187" s="13" t="s">
        <v>18</v>
      </c>
      <c r="H187" s="12">
        <v>4</v>
      </c>
      <c r="I187" s="30">
        <v>732</v>
      </c>
      <c r="J187" s="31"/>
      <c r="K187" s="31"/>
      <c r="L187" s="12">
        <v>1</v>
      </c>
      <c r="M187" s="33">
        <f t="shared" si="7"/>
        <v>732</v>
      </c>
    </row>
    <row r="188" ht="22" customHeight="1" spans="1:13">
      <c r="A188" s="10"/>
      <c r="B188" s="14"/>
      <c r="C188" s="12">
        <v>5</v>
      </c>
      <c r="D188" s="12" t="s">
        <v>210</v>
      </c>
      <c r="E188" s="13" t="s">
        <v>20</v>
      </c>
      <c r="F188" s="13" t="s">
        <v>17</v>
      </c>
      <c r="G188" s="13" t="s">
        <v>18</v>
      </c>
      <c r="H188" s="12">
        <v>4</v>
      </c>
      <c r="I188" s="30">
        <v>732</v>
      </c>
      <c r="J188" s="31"/>
      <c r="K188" s="31"/>
      <c r="L188" s="12">
        <v>1</v>
      </c>
      <c r="M188" s="33">
        <f t="shared" si="7"/>
        <v>732</v>
      </c>
    </row>
    <row r="189" ht="22" customHeight="1" spans="1:13">
      <c r="A189" s="10"/>
      <c r="B189" s="14"/>
      <c r="C189" s="12">
        <v>6</v>
      </c>
      <c r="D189" s="12" t="s">
        <v>211</v>
      </c>
      <c r="E189" s="13" t="s">
        <v>20</v>
      </c>
      <c r="F189" s="13" t="s">
        <v>25</v>
      </c>
      <c r="G189" s="13" t="s">
        <v>18</v>
      </c>
      <c r="H189" s="12">
        <v>4</v>
      </c>
      <c r="I189" s="30">
        <v>732</v>
      </c>
      <c r="J189" s="31"/>
      <c r="K189" s="31"/>
      <c r="L189" s="12">
        <v>1</v>
      </c>
      <c r="M189" s="33">
        <f t="shared" si="7"/>
        <v>732</v>
      </c>
    </row>
    <row r="190" ht="22" customHeight="1" spans="1:13">
      <c r="A190" s="10"/>
      <c r="B190" s="14"/>
      <c r="C190" s="12">
        <v>7</v>
      </c>
      <c r="D190" s="70" t="s">
        <v>212</v>
      </c>
      <c r="E190" s="13" t="s">
        <v>20</v>
      </c>
      <c r="F190" s="63" t="s">
        <v>36</v>
      </c>
      <c r="G190" s="13" t="s">
        <v>18</v>
      </c>
      <c r="H190" s="12">
        <v>2</v>
      </c>
      <c r="I190" s="30">
        <v>732</v>
      </c>
      <c r="J190" s="31"/>
      <c r="K190" s="31"/>
      <c r="L190" s="12">
        <v>1</v>
      </c>
      <c r="M190" s="33">
        <f t="shared" si="7"/>
        <v>732</v>
      </c>
    </row>
    <row r="191" ht="22" customHeight="1" spans="1:13">
      <c r="A191" s="10"/>
      <c r="B191" s="14"/>
      <c r="C191" s="12">
        <v>8</v>
      </c>
      <c r="D191" s="12" t="s">
        <v>213</v>
      </c>
      <c r="E191" s="13" t="s">
        <v>20</v>
      </c>
      <c r="F191" s="63" t="s">
        <v>36</v>
      </c>
      <c r="G191" s="13" t="s">
        <v>18</v>
      </c>
      <c r="H191" s="12">
        <v>2</v>
      </c>
      <c r="I191" s="30">
        <v>732</v>
      </c>
      <c r="J191" s="31"/>
      <c r="K191" s="31"/>
      <c r="L191" s="12">
        <v>1</v>
      </c>
      <c r="M191" s="33">
        <f t="shared" si="7"/>
        <v>732</v>
      </c>
    </row>
    <row r="192" ht="22" customHeight="1" spans="1:13">
      <c r="A192" s="10"/>
      <c r="B192" s="14"/>
      <c r="C192" s="12">
        <v>9</v>
      </c>
      <c r="D192" s="71" t="s">
        <v>214</v>
      </c>
      <c r="E192" s="13" t="s">
        <v>16</v>
      </c>
      <c r="F192" s="13" t="s">
        <v>17</v>
      </c>
      <c r="G192" s="13" t="s">
        <v>18</v>
      </c>
      <c r="H192" s="12">
        <v>1</v>
      </c>
      <c r="I192" s="30">
        <v>732</v>
      </c>
      <c r="J192" s="31"/>
      <c r="K192" s="31"/>
      <c r="L192" s="12">
        <v>1</v>
      </c>
      <c r="M192" s="33">
        <f t="shared" si="7"/>
        <v>732</v>
      </c>
    </row>
    <row r="193" ht="22" customHeight="1" spans="1:13">
      <c r="A193" s="15" t="s">
        <v>21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34"/>
      <c r="M193" s="35">
        <f>SUM(M184:M192)</f>
        <v>6588</v>
      </c>
    </row>
    <row r="194" ht="22" customHeight="1" spans="1:13">
      <c r="A194" s="10">
        <v>30</v>
      </c>
      <c r="B194" s="11" t="s">
        <v>215</v>
      </c>
      <c r="C194" s="12">
        <v>1</v>
      </c>
      <c r="D194" s="12" t="s">
        <v>216</v>
      </c>
      <c r="E194" s="13" t="s">
        <v>20</v>
      </c>
      <c r="F194" s="13" t="s">
        <v>17</v>
      </c>
      <c r="G194" s="13" t="s">
        <v>18</v>
      </c>
      <c r="H194" s="12">
        <v>22</v>
      </c>
      <c r="I194" s="30">
        <v>732</v>
      </c>
      <c r="J194" s="31"/>
      <c r="K194" s="31"/>
      <c r="L194" s="12">
        <v>1</v>
      </c>
      <c r="M194" s="33">
        <v>732</v>
      </c>
    </row>
    <row r="195" ht="22" customHeight="1" spans="1:13">
      <c r="A195" s="10"/>
      <c r="B195" s="14"/>
      <c r="C195" s="12">
        <v>2</v>
      </c>
      <c r="D195" s="12" t="s">
        <v>217</v>
      </c>
      <c r="E195" s="13" t="s">
        <v>16</v>
      </c>
      <c r="F195" s="13" t="s">
        <v>17</v>
      </c>
      <c r="G195" s="13" t="s">
        <v>18</v>
      </c>
      <c r="H195" s="12">
        <v>10</v>
      </c>
      <c r="I195" s="30">
        <v>732</v>
      </c>
      <c r="J195" s="31"/>
      <c r="K195" s="31"/>
      <c r="L195" s="12">
        <v>1</v>
      </c>
      <c r="M195" s="33">
        <v>732</v>
      </c>
    </row>
    <row r="196" ht="22" customHeight="1" spans="1:13">
      <c r="A196" s="15" t="s">
        <v>21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34"/>
      <c r="M196" s="35">
        <f>SUM(M194:M195)</f>
        <v>1464</v>
      </c>
    </row>
    <row r="197" ht="22" customHeight="1" spans="1:13">
      <c r="A197" s="14">
        <v>31</v>
      </c>
      <c r="B197" s="62" t="s">
        <v>218</v>
      </c>
      <c r="C197" s="12">
        <v>1</v>
      </c>
      <c r="D197" s="12" t="s">
        <v>219</v>
      </c>
      <c r="E197" s="13" t="s">
        <v>16</v>
      </c>
      <c r="F197" s="13" t="s">
        <v>17</v>
      </c>
      <c r="G197" s="13" t="s">
        <v>18</v>
      </c>
      <c r="H197" s="13">
        <v>17</v>
      </c>
      <c r="I197" s="30">
        <v>732</v>
      </c>
      <c r="J197" s="31"/>
      <c r="K197" s="31"/>
      <c r="L197" s="12">
        <v>1</v>
      </c>
      <c r="M197" s="33">
        <v>732</v>
      </c>
    </row>
    <row r="198" ht="22" customHeight="1" spans="1:13">
      <c r="A198" s="15" t="s">
        <v>21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34"/>
      <c r="M198" s="35">
        <v>732</v>
      </c>
    </row>
    <row r="199" ht="22" customHeight="1" spans="1:13">
      <c r="A199" s="10">
        <v>32</v>
      </c>
      <c r="B199" s="11" t="s">
        <v>220</v>
      </c>
      <c r="C199" s="12">
        <v>1</v>
      </c>
      <c r="D199" s="12" t="s">
        <v>221</v>
      </c>
      <c r="E199" s="13" t="s">
        <v>20</v>
      </c>
      <c r="F199" s="13" t="s">
        <v>17</v>
      </c>
      <c r="G199" s="13" t="s">
        <v>18</v>
      </c>
      <c r="H199" s="12">
        <v>27</v>
      </c>
      <c r="I199" s="33">
        <v>732</v>
      </c>
      <c r="J199" s="31"/>
      <c r="K199" s="31"/>
      <c r="L199" s="12">
        <v>1</v>
      </c>
      <c r="M199" s="33">
        <v>732</v>
      </c>
    </row>
    <row r="200" ht="22" customHeight="1" spans="1:13">
      <c r="A200" s="10"/>
      <c r="B200" s="14"/>
      <c r="C200" s="12">
        <v>2</v>
      </c>
      <c r="D200" s="12" t="s">
        <v>222</v>
      </c>
      <c r="E200" s="13" t="s">
        <v>20</v>
      </c>
      <c r="F200" s="13" t="s">
        <v>17</v>
      </c>
      <c r="G200" s="13" t="s">
        <v>18</v>
      </c>
      <c r="H200" s="12">
        <v>33</v>
      </c>
      <c r="I200" s="33">
        <v>732</v>
      </c>
      <c r="J200" s="31"/>
      <c r="K200" s="31"/>
      <c r="L200" s="12">
        <v>1</v>
      </c>
      <c r="M200" s="33">
        <v>732</v>
      </c>
    </row>
    <row r="201" ht="22" customHeight="1" spans="1:13">
      <c r="A201" s="10"/>
      <c r="B201" s="14"/>
      <c r="C201" s="12">
        <v>3</v>
      </c>
      <c r="D201" s="12" t="s">
        <v>223</v>
      </c>
      <c r="E201" s="13" t="s">
        <v>20</v>
      </c>
      <c r="F201" s="13" t="s">
        <v>25</v>
      </c>
      <c r="G201" s="13" t="s">
        <v>18</v>
      </c>
      <c r="H201" s="12">
        <v>2</v>
      </c>
      <c r="I201" s="33">
        <v>732</v>
      </c>
      <c r="J201" s="31"/>
      <c r="K201" s="31"/>
      <c r="L201" s="12">
        <v>1</v>
      </c>
      <c r="M201" s="33">
        <v>732</v>
      </c>
    </row>
    <row r="202" ht="22" customHeight="1" spans="1:13">
      <c r="A202" s="15" t="s">
        <v>21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34"/>
      <c r="M202" s="35">
        <f>SUM(M199:M201)</f>
        <v>2196</v>
      </c>
    </row>
    <row r="203" ht="22" customHeight="1" spans="1:13">
      <c r="A203" s="10">
        <v>33</v>
      </c>
      <c r="B203" s="11" t="s">
        <v>224</v>
      </c>
      <c r="C203" s="12">
        <v>1</v>
      </c>
      <c r="D203" s="12" t="s">
        <v>225</v>
      </c>
      <c r="E203" s="13" t="s">
        <v>20</v>
      </c>
      <c r="F203" s="13" t="s">
        <v>17</v>
      </c>
      <c r="G203" s="13" t="s">
        <v>18</v>
      </c>
      <c r="H203" s="12">
        <v>5</v>
      </c>
      <c r="I203" s="30">
        <v>732</v>
      </c>
      <c r="J203" s="31"/>
      <c r="K203" s="31"/>
      <c r="L203" s="12">
        <v>1</v>
      </c>
      <c r="M203" s="33">
        <f>I203+J203+K203</f>
        <v>732</v>
      </c>
    </row>
    <row r="204" ht="22" customHeight="1" spans="1:13">
      <c r="A204" s="10"/>
      <c r="B204" s="14"/>
      <c r="C204" s="12">
        <v>2</v>
      </c>
      <c r="D204" s="12" t="s">
        <v>226</v>
      </c>
      <c r="E204" s="13" t="s">
        <v>16</v>
      </c>
      <c r="F204" s="13" t="s">
        <v>25</v>
      </c>
      <c r="G204" s="13" t="s">
        <v>18</v>
      </c>
      <c r="H204" s="12">
        <v>3</v>
      </c>
      <c r="I204" s="30">
        <v>732</v>
      </c>
      <c r="J204" s="31"/>
      <c r="K204" s="31"/>
      <c r="L204" s="12">
        <v>1</v>
      </c>
      <c r="M204" s="33">
        <f>I204+J204+K204</f>
        <v>732</v>
      </c>
    </row>
    <row r="205" ht="22" customHeight="1" spans="1:13">
      <c r="A205" s="15" t="s">
        <v>21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34"/>
      <c r="M205" s="35">
        <f>SUM(M203:M204)</f>
        <v>1464</v>
      </c>
    </row>
    <row r="206" ht="22" customHeight="1" spans="1:13">
      <c r="A206" s="10">
        <v>34</v>
      </c>
      <c r="B206" s="11" t="s">
        <v>227</v>
      </c>
      <c r="C206" s="12">
        <v>1</v>
      </c>
      <c r="D206" s="12" t="s">
        <v>228</v>
      </c>
      <c r="E206" s="13" t="s">
        <v>16</v>
      </c>
      <c r="F206" s="13" t="s">
        <v>17</v>
      </c>
      <c r="G206" s="13" t="s">
        <v>18</v>
      </c>
      <c r="H206" s="12">
        <v>23</v>
      </c>
      <c r="I206" s="30">
        <v>732</v>
      </c>
      <c r="J206" s="31"/>
      <c r="K206" s="31"/>
      <c r="L206" s="12">
        <v>1</v>
      </c>
      <c r="M206" s="33">
        <f t="shared" ref="M206:M220" si="8">I206*L206</f>
        <v>732</v>
      </c>
    </row>
    <row r="207" ht="22" customHeight="1" spans="1:13">
      <c r="A207" s="10"/>
      <c r="B207" s="14"/>
      <c r="C207" s="12">
        <v>2</v>
      </c>
      <c r="D207" s="12" t="s">
        <v>229</v>
      </c>
      <c r="E207" s="13" t="s">
        <v>16</v>
      </c>
      <c r="F207" s="13" t="s">
        <v>17</v>
      </c>
      <c r="G207" s="13" t="s">
        <v>18</v>
      </c>
      <c r="H207" s="13">
        <v>26</v>
      </c>
      <c r="I207" s="30">
        <v>732</v>
      </c>
      <c r="J207" s="31"/>
      <c r="K207" s="31"/>
      <c r="L207" s="12">
        <v>1</v>
      </c>
      <c r="M207" s="33">
        <f t="shared" si="8"/>
        <v>732</v>
      </c>
    </row>
    <row r="208" ht="22" customHeight="1" spans="1:13">
      <c r="A208" s="10"/>
      <c r="B208" s="14"/>
      <c r="C208" s="12">
        <v>3</v>
      </c>
      <c r="D208" s="12" t="s">
        <v>230</v>
      </c>
      <c r="E208" s="13" t="s">
        <v>16</v>
      </c>
      <c r="F208" s="13" t="s">
        <v>25</v>
      </c>
      <c r="G208" s="13" t="s">
        <v>18</v>
      </c>
      <c r="H208" s="13">
        <v>26</v>
      </c>
      <c r="I208" s="30">
        <v>732</v>
      </c>
      <c r="J208" s="31"/>
      <c r="K208" s="31"/>
      <c r="L208" s="12">
        <v>1</v>
      </c>
      <c r="M208" s="33">
        <f t="shared" si="8"/>
        <v>732</v>
      </c>
    </row>
    <row r="209" ht="22" customHeight="1" spans="1:13">
      <c r="A209" s="10"/>
      <c r="B209" s="14"/>
      <c r="C209" s="12">
        <v>4</v>
      </c>
      <c r="D209" s="26" t="s">
        <v>231</v>
      </c>
      <c r="E209" s="13" t="s">
        <v>16</v>
      </c>
      <c r="F209" s="13" t="s">
        <v>17</v>
      </c>
      <c r="G209" s="13" t="s">
        <v>18</v>
      </c>
      <c r="H209" s="13">
        <v>26</v>
      </c>
      <c r="I209" s="30">
        <v>732</v>
      </c>
      <c r="J209" s="31"/>
      <c r="K209" s="31"/>
      <c r="L209" s="12">
        <v>1</v>
      </c>
      <c r="M209" s="33">
        <f t="shared" si="8"/>
        <v>732</v>
      </c>
    </row>
    <row r="210" ht="22" customHeight="1" spans="1:13">
      <c r="A210" s="10"/>
      <c r="B210" s="14"/>
      <c r="C210" s="12">
        <v>5</v>
      </c>
      <c r="D210" s="12" t="s">
        <v>232</v>
      </c>
      <c r="E210" s="13" t="s">
        <v>16</v>
      </c>
      <c r="F210" s="13" t="s">
        <v>17</v>
      </c>
      <c r="G210" s="13" t="s">
        <v>18</v>
      </c>
      <c r="H210" s="13">
        <v>26</v>
      </c>
      <c r="I210" s="30">
        <v>732</v>
      </c>
      <c r="J210" s="31"/>
      <c r="K210" s="31"/>
      <c r="L210" s="12">
        <v>1</v>
      </c>
      <c r="M210" s="33">
        <f t="shared" si="8"/>
        <v>732</v>
      </c>
    </row>
    <row r="211" ht="22" customHeight="1" spans="1:13">
      <c r="A211" s="10"/>
      <c r="B211" s="14"/>
      <c r="C211" s="12">
        <v>6</v>
      </c>
      <c r="D211" s="12" t="s">
        <v>233</v>
      </c>
      <c r="E211" s="13" t="s">
        <v>20</v>
      </c>
      <c r="F211" s="13" t="s">
        <v>17</v>
      </c>
      <c r="G211" s="13" t="s">
        <v>18</v>
      </c>
      <c r="H211" s="13">
        <v>29</v>
      </c>
      <c r="I211" s="30">
        <v>732</v>
      </c>
      <c r="J211" s="31"/>
      <c r="K211" s="31"/>
      <c r="L211" s="12">
        <v>1</v>
      </c>
      <c r="M211" s="33">
        <f t="shared" si="8"/>
        <v>732</v>
      </c>
    </row>
    <row r="212" ht="22" customHeight="1" spans="1:13">
      <c r="A212" s="10"/>
      <c r="B212" s="14"/>
      <c r="C212" s="12">
        <v>7</v>
      </c>
      <c r="D212" s="12" t="s">
        <v>234</v>
      </c>
      <c r="E212" s="13" t="s">
        <v>20</v>
      </c>
      <c r="F212" s="13" t="s">
        <v>17</v>
      </c>
      <c r="G212" s="13" t="s">
        <v>18</v>
      </c>
      <c r="H212" s="13">
        <v>34</v>
      </c>
      <c r="I212" s="30">
        <v>732</v>
      </c>
      <c r="J212" s="31"/>
      <c r="K212" s="31"/>
      <c r="L212" s="12">
        <v>1</v>
      </c>
      <c r="M212" s="33">
        <f t="shared" si="8"/>
        <v>732</v>
      </c>
    </row>
    <row r="213" ht="22" customHeight="1" spans="1:13">
      <c r="A213" s="10"/>
      <c r="B213" s="14"/>
      <c r="C213" s="12">
        <v>8</v>
      </c>
      <c r="D213" s="12" t="s">
        <v>235</v>
      </c>
      <c r="E213" s="13" t="s">
        <v>20</v>
      </c>
      <c r="F213" s="13" t="s">
        <v>17</v>
      </c>
      <c r="G213" s="13" t="s">
        <v>18</v>
      </c>
      <c r="H213" s="13">
        <v>27</v>
      </c>
      <c r="I213" s="30">
        <v>732</v>
      </c>
      <c r="J213" s="31"/>
      <c r="K213" s="31"/>
      <c r="L213" s="12">
        <v>1</v>
      </c>
      <c r="M213" s="33">
        <f t="shared" si="8"/>
        <v>732</v>
      </c>
    </row>
    <row r="214" ht="22" customHeight="1" spans="1:13">
      <c r="A214" s="10"/>
      <c r="B214" s="14"/>
      <c r="C214" s="12">
        <v>9</v>
      </c>
      <c r="D214" s="12" t="s">
        <v>236</v>
      </c>
      <c r="E214" s="13" t="s">
        <v>16</v>
      </c>
      <c r="F214" s="13" t="s">
        <v>17</v>
      </c>
      <c r="G214" s="13" t="s">
        <v>18</v>
      </c>
      <c r="H214" s="13">
        <v>25</v>
      </c>
      <c r="I214" s="30">
        <v>732</v>
      </c>
      <c r="J214" s="31"/>
      <c r="K214" s="31"/>
      <c r="L214" s="12">
        <v>1</v>
      </c>
      <c r="M214" s="33">
        <f t="shared" si="8"/>
        <v>732</v>
      </c>
    </row>
    <row r="215" ht="22" customHeight="1" spans="1:13">
      <c r="A215" s="10"/>
      <c r="B215" s="14"/>
      <c r="C215" s="12">
        <v>10</v>
      </c>
      <c r="D215" s="12" t="s">
        <v>237</v>
      </c>
      <c r="E215" s="13" t="s">
        <v>20</v>
      </c>
      <c r="F215" s="13" t="s">
        <v>17</v>
      </c>
      <c r="G215" s="13" t="s">
        <v>18</v>
      </c>
      <c r="H215" s="13">
        <v>25</v>
      </c>
      <c r="I215" s="30">
        <v>732</v>
      </c>
      <c r="J215" s="31"/>
      <c r="K215" s="31"/>
      <c r="L215" s="12">
        <v>1</v>
      </c>
      <c r="M215" s="33">
        <f t="shared" si="8"/>
        <v>732</v>
      </c>
    </row>
    <row r="216" ht="22" customHeight="1" spans="1:13">
      <c r="A216" s="10"/>
      <c r="B216" s="14"/>
      <c r="C216" s="12">
        <v>11</v>
      </c>
      <c r="D216" s="12" t="s">
        <v>238</v>
      </c>
      <c r="E216" s="13" t="s">
        <v>16</v>
      </c>
      <c r="F216" s="13" t="s">
        <v>17</v>
      </c>
      <c r="G216" s="13" t="s">
        <v>18</v>
      </c>
      <c r="H216" s="13">
        <v>23</v>
      </c>
      <c r="I216" s="30">
        <v>732</v>
      </c>
      <c r="J216" s="31"/>
      <c r="K216" s="31"/>
      <c r="L216" s="12">
        <v>1</v>
      </c>
      <c r="M216" s="33">
        <f t="shared" si="8"/>
        <v>732</v>
      </c>
    </row>
    <row r="217" ht="22" customHeight="1" spans="1:13">
      <c r="A217" s="10"/>
      <c r="B217" s="14"/>
      <c r="C217" s="12">
        <v>12</v>
      </c>
      <c r="D217" s="12" t="s">
        <v>239</v>
      </c>
      <c r="E217" s="13" t="s">
        <v>20</v>
      </c>
      <c r="F217" s="13" t="s">
        <v>17</v>
      </c>
      <c r="G217" s="13" t="s">
        <v>18</v>
      </c>
      <c r="H217" s="13">
        <v>35</v>
      </c>
      <c r="I217" s="30">
        <v>732</v>
      </c>
      <c r="J217" s="31"/>
      <c r="K217" s="31"/>
      <c r="L217" s="12">
        <v>1</v>
      </c>
      <c r="M217" s="33">
        <f t="shared" si="8"/>
        <v>732</v>
      </c>
    </row>
    <row r="218" ht="22" customHeight="1" spans="1:13">
      <c r="A218" s="10"/>
      <c r="B218" s="14"/>
      <c r="C218" s="12">
        <v>13</v>
      </c>
      <c r="D218" s="12" t="s">
        <v>240</v>
      </c>
      <c r="E218" s="13" t="s">
        <v>20</v>
      </c>
      <c r="F218" s="13" t="s">
        <v>17</v>
      </c>
      <c r="G218" s="13" t="s">
        <v>18</v>
      </c>
      <c r="H218" s="12">
        <v>32</v>
      </c>
      <c r="I218" s="30">
        <v>732</v>
      </c>
      <c r="J218" s="31"/>
      <c r="K218" s="31"/>
      <c r="L218" s="12">
        <v>1</v>
      </c>
      <c r="M218" s="33">
        <f t="shared" si="8"/>
        <v>732</v>
      </c>
    </row>
    <row r="219" ht="22" customHeight="1" spans="1:13">
      <c r="A219" s="10"/>
      <c r="B219" s="14"/>
      <c r="C219" s="12">
        <v>14</v>
      </c>
      <c r="D219" s="12" t="s">
        <v>241</v>
      </c>
      <c r="E219" s="13" t="s">
        <v>20</v>
      </c>
      <c r="F219" s="13" t="s">
        <v>17</v>
      </c>
      <c r="G219" s="13" t="s">
        <v>18</v>
      </c>
      <c r="H219" s="12">
        <v>6</v>
      </c>
      <c r="I219" s="30">
        <v>732</v>
      </c>
      <c r="J219" s="31"/>
      <c r="K219" s="31"/>
      <c r="L219" s="12">
        <v>1</v>
      </c>
      <c r="M219" s="33">
        <f t="shared" si="8"/>
        <v>732</v>
      </c>
    </row>
    <row r="220" ht="22" customHeight="1" spans="1:13">
      <c r="A220" s="10"/>
      <c r="B220" s="14"/>
      <c r="C220" s="12">
        <v>15</v>
      </c>
      <c r="D220" s="12" t="s">
        <v>242</v>
      </c>
      <c r="E220" s="13" t="s">
        <v>20</v>
      </c>
      <c r="F220" s="13" t="s">
        <v>17</v>
      </c>
      <c r="G220" s="13" t="s">
        <v>18</v>
      </c>
      <c r="H220" s="12">
        <v>6</v>
      </c>
      <c r="I220" s="30">
        <v>732</v>
      </c>
      <c r="J220" s="31"/>
      <c r="K220" s="31"/>
      <c r="L220" s="12">
        <v>1</v>
      </c>
      <c r="M220" s="33">
        <f t="shared" si="8"/>
        <v>732</v>
      </c>
    </row>
    <row r="221" ht="22" customHeight="1" spans="1:13">
      <c r="A221" s="15" t="s">
        <v>21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34"/>
      <c r="M221" s="35">
        <f>SUM(M206:M220)</f>
        <v>10980</v>
      </c>
    </row>
    <row r="222" ht="22" customHeight="1" spans="1:13">
      <c r="A222" s="10">
        <v>35</v>
      </c>
      <c r="B222" s="25" t="s">
        <v>243</v>
      </c>
      <c r="C222" s="12">
        <v>1</v>
      </c>
      <c r="D222" s="12" t="s">
        <v>244</v>
      </c>
      <c r="E222" s="13" t="s">
        <v>20</v>
      </c>
      <c r="F222" s="13" t="s">
        <v>17</v>
      </c>
      <c r="G222" s="13" t="s">
        <v>18</v>
      </c>
      <c r="H222" s="12">
        <v>7</v>
      </c>
      <c r="I222" s="30">
        <v>732</v>
      </c>
      <c r="J222" s="31"/>
      <c r="K222" s="31"/>
      <c r="L222" s="12">
        <v>1</v>
      </c>
      <c r="M222" s="33">
        <v>732</v>
      </c>
    </row>
    <row r="223" ht="22" customHeight="1" spans="1:13">
      <c r="A223" s="15" t="s">
        <v>21</v>
      </c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34"/>
      <c r="M223" s="35">
        <v>732</v>
      </c>
    </row>
    <row r="224" ht="22" customHeight="1" spans="1:13">
      <c r="A224" s="10">
        <v>36</v>
      </c>
      <c r="B224" s="11" t="s">
        <v>245</v>
      </c>
      <c r="C224" s="12">
        <v>1</v>
      </c>
      <c r="D224" s="12" t="s">
        <v>246</v>
      </c>
      <c r="E224" s="13" t="s">
        <v>20</v>
      </c>
      <c r="F224" s="13" t="s">
        <v>17</v>
      </c>
      <c r="G224" s="13" t="s">
        <v>18</v>
      </c>
      <c r="H224" s="12">
        <v>15</v>
      </c>
      <c r="I224" s="30">
        <v>732</v>
      </c>
      <c r="J224" s="31"/>
      <c r="K224" s="31"/>
      <c r="L224" s="12">
        <v>1</v>
      </c>
      <c r="M224" s="33">
        <v>732</v>
      </c>
    </row>
    <row r="225" ht="22" customHeight="1" spans="1:13">
      <c r="A225" s="10"/>
      <c r="B225" s="14"/>
      <c r="C225" s="12">
        <v>2</v>
      </c>
      <c r="D225" s="12" t="s">
        <v>247</v>
      </c>
      <c r="E225" s="13" t="s">
        <v>20</v>
      </c>
      <c r="F225" s="13" t="s">
        <v>17</v>
      </c>
      <c r="G225" s="13" t="s">
        <v>18</v>
      </c>
      <c r="H225" s="12">
        <v>11</v>
      </c>
      <c r="I225" s="30">
        <v>732</v>
      </c>
      <c r="J225" s="31"/>
      <c r="K225" s="31"/>
      <c r="L225" s="12">
        <v>1</v>
      </c>
      <c r="M225" s="33">
        <v>732</v>
      </c>
    </row>
    <row r="226" ht="22" customHeight="1" spans="1:13">
      <c r="A226" s="10"/>
      <c r="B226" s="14"/>
      <c r="C226" s="12">
        <v>3</v>
      </c>
      <c r="D226" s="12" t="s">
        <v>248</v>
      </c>
      <c r="E226" s="13" t="s">
        <v>20</v>
      </c>
      <c r="F226" s="13" t="s">
        <v>17</v>
      </c>
      <c r="G226" s="13" t="s">
        <v>18</v>
      </c>
      <c r="H226" s="12">
        <v>0</v>
      </c>
      <c r="I226" s="30">
        <v>732</v>
      </c>
      <c r="J226" s="31"/>
      <c r="K226" s="31"/>
      <c r="L226" s="12">
        <v>1</v>
      </c>
      <c r="M226" s="33">
        <v>732</v>
      </c>
    </row>
    <row r="227" ht="22" customHeight="1" spans="1:13">
      <c r="A227" s="10"/>
      <c r="B227" s="14"/>
      <c r="C227" s="12">
        <v>4</v>
      </c>
      <c r="D227" s="12" t="s">
        <v>249</v>
      </c>
      <c r="E227" s="13" t="s">
        <v>20</v>
      </c>
      <c r="F227" s="13" t="s">
        <v>17</v>
      </c>
      <c r="G227" s="13" t="s">
        <v>18</v>
      </c>
      <c r="H227" s="12">
        <v>0</v>
      </c>
      <c r="I227" s="30">
        <v>732</v>
      </c>
      <c r="J227" s="31"/>
      <c r="K227" s="31"/>
      <c r="L227" s="12">
        <v>1</v>
      </c>
      <c r="M227" s="33">
        <v>732</v>
      </c>
    </row>
    <row r="228" ht="22" customHeight="1" spans="1:13">
      <c r="A228" s="15" t="s">
        <v>21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34"/>
      <c r="M228" s="35">
        <f>SUM(M224:M227)</f>
        <v>2928</v>
      </c>
    </row>
    <row r="229" ht="22" customHeight="1" spans="1:13">
      <c r="A229" s="10">
        <v>37</v>
      </c>
      <c r="B229" s="62" t="s">
        <v>250</v>
      </c>
      <c r="C229" s="12">
        <v>1</v>
      </c>
      <c r="D229" s="12" t="s">
        <v>251</v>
      </c>
      <c r="E229" s="13" t="s">
        <v>20</v>
      </c>
      <c r="F229" s="13" t="s">
        <v>17</v>
      </c>
      <c r="G229" s="13" t="s">
        <v>18</v>
      </c>
      <c r="H229" s="12">
        <v>3</v>
      </c>
      <c r="I229" s="30">
        <v>732</v>
      </c>
      <c r="J229" s="31"/>
      <c r="K229" s="31"/>
      <c r="L229" s="12">
        <v>1</v>
      </c>
      <c r="M229" s="33">
        <f>I229*L229</f>
        <v>732</v>
      </c>
    </row>
    <row r="230" ht="22" customHeight="1" spans="1:13">
      <c r="A230" s="15" t="s">
        <v>21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34"/>
      <c r="M230" s="35">
        <v>732</v>
      </c>
    </row>
    <row r="231" ht="22" customHeight="1" spans="1:13">
      <c r="A231" s="10">
        <v>38</v>
      </c>
      <c r="B231" s="11" t="s">
        <v>252</v>
      </c>
      <c r="C231" s="12">
        <v>1</v>
      </c>
      <c r="D231" s="12" t="s">
        <v>253</v>
      </c>
      <c r="E231" s="13" t="s">
        <v>20</v>
      </c>
      <c r="F231" s="13" t="s">
        <v>17</v>
      </c>
      <c r="G231" s="13" t="s">
        <v>18</v>
      </c>
      <c r="H231" s="12">
        <v>8</v>
      </c>
      <c r="I231" s="30">
        <v>732</v>
      </c>
      <c r="J231" s="31"/>
      <c r="K231" s="31"/>
      <c r="L231" s="12">
        <v>1</v>
      </c>
      <c r="M231" s="33">
        <f t="shared" ref="M231:M236" si="9">I231*L231</f>
        <v>732</v>
      </c>
    </row>
    <row r="232" ht="22" customHeight="1" spans="1:13">
      <c r="A232" s="10"/>
      <c r="B232" s="14"/>
      <c r="C232" s="12">
        <v>2</v>
      </c>
      <c r="D232" s="12" t="s">
        <v>254</v>
      </c>
      <c r="E232" s="13" t="s">
        <v>20</v>
      </c>
      <c r="F232" s="13" t="s">
        <v>17</v>
      </c>
      <c r="G232" s="13" t="s">
        <v>18</v>
      </c>
      <c r="H232" s="12">
        <v>5</v>
      </c>
      <c r="I232" s="30">
        <v>732</v>
      </c>
      <c r="J232" s="31"/>
      <c r="K232" s="31"/>
      <c r="L232" s="12">
        <v>1</v>
      </c>
      <c r="M232" s="33">
        <f t="shared" si="9"/>
        <v>732</v>
      </c>
    </row>
    <row r="233" ht="22" customHeight="1" spans="1:13">
      <c r="A233" s="10"/>
      <c r="B233" s="14"/>
      <c r="C233" s="12">
        <v>3</v>
      </c>
      <c r="D233" s="26" t="s">
        <v>255</v>
      </c>
      <c r="E233" s="13" t="s">
        <v>16</v>
      </c>
      <c r="F233" s="13" t="s">
        <v>17</v>
      </c>
      <c r="G233" s="13" t="s">
        <v>18</v>
      </c>
      <c r="H233" s="12">
        <v>1</v>
      </c>
      <c r="I233" s="30">
        <v>732</v>
      </c>
      <c r="J233" s="31"/>
      <c r="K233" s="31"/>
      <c r="L233" s="12">
        <v>1</v>
      </c>
      <c r="M233" s="33">
        <f t="shared" si="9"/>
        <v>732</v>
      </c>
    </row>
    <row r="234" ht="22" customHeight="1" spans="1:13">
      <c r="A234" s="10"/>
      <c r="B234" s="14"/>
      <c r="C234" s="12">
        <v>4</v>
      </c>
      <c r="D234" s="12" t="s">
        <v>256</v>
      </c>
      <c r="E234" s="13" t="s">
        <v>20</v>
      </c>
      <c r="F234" s="13" t="s">
        <v>17</v>
      </c>
      <c r="G234" s="13" t="s">
        <v>18</v>
      </c>
      <c r="H234" s="12">
        <v>1</v>
      </c>
      <c r="I234" s="30">
        <v>732</v>
      </c>
      <c r="J234" s="31"/>
      <c r="K234" s="31"/>
      <c r="L234" s="12">
        <v>1</v>
      </c>
      <c r="M234" s="33">
        <f t="shared" si="9"/>
        <v>732</v>
      </c>
    </row>
    <row r="235" ht="22" customHeight="1" spans="1:13">
      <c r="A235" s="10"/>
      <c r="B235" s="14"/>
      <c r="C235" s="12">
        <v>5</v>
      </c>
      <c r="D235" s="12" t="s">
        <v>257</v>
      </c>
      <c r="E235" s="13" t="s">
        <v>16</v>
      </c>
      <c r="F235" s="13" t="s">
        <v>17</v>
      </c>
      <c r="G235" s="13" t="s">
        <v>18</v>
      </c>
      <c r="H235" s="12">
        <v>1</v>
      </c>
      <c r="I235" s="30">
        <v>732</v>
      </c>
      <c r="J235" s="31"/>
      <c r="K235" s="31"/>
      <c r="L235" s="12">
        <v>1</v>
      </c>
      <c r="M235" s="33">
        <f t="shared" si="9"/>
        <v>732</v>
      </c>
    </row>
    <row r="236" ht="22" customHeight="1" spans="1:13">
      <c r="A236" s="10"/>
      <c r="B236" s="14"/>
      <c r="C236" s="12">
        <v>6</v>
      </c>
      <c r="D236" s="12" t="s">
        <v>258</v>
      </c>
      <c r="E236" s="13" t="s">
        <v>16</v>
      </c>
      <c r="F236" s="13" t="s">
        <v>17</v>
      </c>
      <c r="G236" s="13" t="s">
        <v>18</v>
      </c>
      <c r="H236" s="12">
        <v>1</v>
      </c>
      <c r="I236" s="30">
        <v>732</v>
      </c>
      <c r="J236" s="31"/>
      <c r="K236" s="31"/>
      <c r="L236" s="12">
        <v>1</v>
      </c>
      <c r="M236" s="33">
        <f t="shared" si="9"/>
        <v>732</v>
      </c>
    </row>
    <row r="237" ht="22" customHeight="1" spans="1:13">
      <c r="A237" s="15" t="s">
        <v>21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34"/>
      <c r="M237" s="35">
        <f>SUM(M231:M236)</f>
        <v>4392</v>
      </c>
    </row>
    <row r="238" ht="22" customHeight="1" spans="1:13">
      <c r="A238" s="10">
        <v>39</v>
      </c>
      <c r="B238" s="25" t="s">
        <v>259</v>
      </c>
      <c r="C238" s="54">
        <v>1</v>
      </c>
      <c r="D238" s="77" t="s">
        <v>260</v>
      </c>
      <c r="E238" s="77" t="s">
        <v>20</v>
      </c>
      <c r="F238" s="13" t="s">
        <v>17</v>
      </c>
      <c r="G238" s="13" t="s">
        <v>18</v>
      </c>
      <c r="H238" s="54">
        <v>20</v>
      </c>
      <c r="I238" s="78">
        <v>800</v>
      </c>
      <c r="J238" s="79"/>
      <c r="K238" s="79"/>
      <c r="L238" s="54">
        <v>1</v>
      </c>
      <c r="M238" s="80">
        <v>800</v>
      </c>
    </row>
    <row r="239" ht="22" customHeight="1" spans="1:13">
      <c r="A239" s="15" t="s">
        <v>21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34"/>
      <c r="M239" s="35">
        <v>800</v>
      </c>
    </row>
    <row r="240" ht="22" customHeight="1" spans="1:13">
      <c r="A240" s="10">
        <v>40</v>
      </c>
      <c r="B240" s="11" t="s">
        <v>261</v>
      </c>
      <c r="C240" s="12">
        <v>1</v>
      </c>
      <c r="D240" s="12" t="s">
        <v>262</v>
      </c>
      <c r="E240" s="13" t="s">
        <v>16</v>
      </c>
      <c r="F240" s="13" t="s">
        <v>17</v>
      </c>
      <c r="G240" s="13" t="s">
        <v>18</v>
      </c>
      <c r="H240" s="12">
        <v>14</v>
      </c>
      <c r="I240" s="30">
        <v>732</v>
      </c>
      <c r="J240" s="31"/>
      <c r="K240" s="31"/>
      <c r="L240" s="12">
        <v>1</v>
      </c>
      <c r="M240" s="32">
        <v>732</v>
      </c>
    </row>
    <row r="241" ht="22" customHeight="1" spans="1:13">
      <c r="A241" s="10"/>
      <c r="B241" s="14"/>
      <c r="C241" s="12">
        <v>2</v>
      </c>
      <c r="D241" s="12" t="s">
        <v>263</v>
      </c>
      <c r="E241" s="13" t="s">
        <v>20</v>
      </c>
      <c r="F241" s="13" t="s">
        <v>17</v>
      </c>
      <c r="G241" s="13" t="s">
        <v>18</v>
      </c>
      <c r="H241" s="12">
        <v>14</v>
      </c>
      <c r="I241" s="30">
        <v>732</v>
      </c>
      <c r="J241" s="31"/>
      <c r="K241" s="31"/>
      <c r="L241" s="12">
        <v>1</v>
      </c>
      <c r="M241" s="32">
        <v>732</v>
      </c>
    </row>
    <row r="242" ht="22" customHeight="1" spans="1:13">
      <c r="A242" s="10"/>
      <c r="B242" s="14"/>
      <c r="C242" s="12">
        <v>3</v>
      </c>
      <c r="D242" s="12" t="s">
        <v>264</v>
      </c>
      <c r="E242" s="13" t="s">
        <v>20</v>
      </c>
      <c r="F242" s="13" t="s">
        <v>17</v>
      </c>
      <c r="G242" s="13" t="s">
        <v>18</v>
      </c>
      <c r="H242" s="12">
        <v>9</v>
      </c>
      <c r="I242" s="30">
        <v>732</v>
      </c>
      <c r="J242" s="31"/>
      <c r="K242" s="31"/>
      <c r="L242" s="12">
        <v>1</v>
      </c>
      <c r="M242" s="32">
        <v>732</v>
      </c>
    </row>
    <row r="243" ht="22" customHeight="1" spans="1:13">
      <c r="A243" s="15" t="s">
        <v>21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34"/>
      <c r="M243" s="35">
        <f>SUM(M240:M242)</f>
        <v>2196</v>
      </c>
    </row>
    <row r="244" ht="22" customHeight="1" spans="1:13">
      <c r="A244" s="10">
        <v>41</v>
      </c>
      <c r="B244" s="11" t="s">
        <v>265</v>
      </c>
      <c r="C244" s="20">
        <v>1</v>
      </c>
      <c r="D244" s="12" t="s">
        <v>266</v>
      </c>
      <c r="E244" s="13" t="s">
        <v>20</v>
      </c>
      <c r="F244" s="13" t="s">
        <v>17</v>
      </c>
      <c r="G244" s="21" t="s">
        <v>31</v>
      </c>
      <c r="H244" s="12">
        <v>26</v>
      </c>
      <c r="I244" s="30">
        <v>732</v>
      </c>
      <c r="J244" s="31">
        <v>366</v>
      </c>
      <c r="K244" s="31">
        <v>22.88</v>
      </c>
      <c r="L244" s="12">
        <v>1</v>
      </c>
      <c r="M244" s="33">
        <v>1120.88</v>
      </c>
    </row>
    <row r="245" ht="22" customHeight="1" spans="1:13">
      <c r="A245" s="10"/>
      <c r="B245" s="14"/>
      <c r="C245" s="22"/>
      <c r="D245" s="12" t="s">
        <v>267</v>
      </c>
      <c r="E245" s="13" t="s">
        <v>20</v>
      </c>
      <c r="F245" s="13" t="s">
        <v>17</v>
      </c>
      <c r="G245" s="23"/>
      <c r="H245" s="13">
        <v>26</v>
      </c>
      <c r="I245" s="30">
        <v>366</v>
      </c>
      <c r="J245" s="31">
        <v>91.5</v>
      </c>
      <c r="K245" s="31">
        <v>22.88</v>
      </c>
      <c r="L245" s="12">
        <v>1</v>
      </c>
      <c r="M245" s="33">
        <v>480.38</v>
      </c>
    </row>
    <row r="246" ht="22" customHeight="1" spans="1:13">
      <c r="A246" s="15" t="s">
        <v>21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34"/>
      <c r="M246" s="35">
        <f>SUM(M244:M245)</f>
        <v>1601.26</v>
      </c>
    </row>
    <row r="247" ht="22" customHeight="1" spans="1:13">
      <c r="A247" s="10">
        <v>42</v>
      </c>
      <c r="B247" s="11" t="s">
        <v>268</v>
      </c>
      <c r="C247" s="12">
        <v>1</v>
      </c>
      <c r="D247" s="12" t="s">
        <v>269</v>
      </c>
      <c r="E247" s="13" t="s">
        <v>20</v>
      </c>
      <c r="F247" s="13" t="s">
        <v>17</v>
      </c>
      <c r="G247" s="13" t="s">
        <v>18</v>
      </c>
      <c r="H247" s="12">
        <v>4</v>
      </c>
      <c r="I247" s="30">
        <v>732</v>
      </c>
      <c r="J247" s="31"/>
      <c r="K247" s="31"/>
      <c r="L247" s="12">
        <v>1</v>
      </c>
      <c r="M247" s="33">
        <v>732</v>
      </c>
    </row>
    <row r="248" ht="22" customHeight="1" spans="1:13">
      <c r="A248" s="10"/>
      <c r="B248" s="14"/>
      <c r="C248" s="12">
        <v>2</v>
      </c>
      <c r="D248" s="12" t="s">
        <v>270</v>
      </c>
      <c r="E248" s="13" t="s">
        <v>20</v>
      </c>
      <c r="F248" s="13" t="s">
        <v>17</v>
      </c>
      <c r="G248" s="13" t="s">
        <v>18</v>
      </c>
      <c r="H248" s="12">
        <v>2</v>
      </c>
      <c r="I248" s="30">
        <v>732</v>
      </c>
      <c r="J248" s="31"/>
      <c r="K248" s="31"/>
      <c r="L248" s="12">
        <v>1</v>
      </c>
      <c r="M248" s="33">
        <v>732</v>
      </c>
    </row>
    <row r="249" ht="22" customHeight="1" spans="1:13">
      <c r="A249" s="15" t="s">
        <v>21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34"/>
      <c r="M249" s="35">
        <f>SUM(M247:M248)</f>
        <v>1464</v>
      </c>
    </row>
    <row r="250" ht="22" customHeight="1" spans="1:13">
      <c r="A250" s="10">
        <v>43</v>
      </c>
      <c r="B250" s="62" t="s">
        <v>271</v>
      </c>
      <c r="C250" s="12">
        <v>1</v>
      </c>
      <c r="D250" s="12" t="s">
        <v>272</v>
      </c>
      <c r="E250" s="13" t="s">
        <v>16</v>
      </c>
      <c r="F250" s="13" t="s">
        <v>17</v>
      </c>
      <c r="G250" s="13" t="s">
        <v>18</v>
      </c>
      <c r="H250" s="12">
        <v>13</v>
      </c>
      <c r="I250" s="57">
        <v>732</v>
      </c>
      <c r="J250" s="31"/>
      <c r="K250" s="31"/>
      <c r="L250" s="12">
        <v>1</v>
      </c>
      <c r="M250" s="33">
        <v>732</v>
      </c>
    </row>
    <row r="251" ht="22" customHeight="1" spans="1:13">
      <c r="A251" s="15" t="s">
        <v>21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34"/>
      <c r="M251" s="35">
        <v>732</v>
      </c>
    </row>
    <row r="252" ht="22" customHeight="1" spans="1:13">
      <c r="A252" s="10">
        <v>44</v>
      </c>
      <c r="B252" s="11" t="s">
        <v>273</v>
      </c>
      <c r="C252" s="12">
        <v>1</v>
      </c>
      <c r="D252" s="12" t="s">
        <v>274</v>
      </c>
      <c r="E252" s="13" t="s">
        <v>16</v>
      </c>
      <c r="F252" s="13" t="s">
        <v>17</v>
      </c>
      <c r="G252" s="13" t="s">
        <v>18</v>
      </c>
      <c r="H252" s="12">
        <v>14</v>
      </c>
      <c r="I252" s="57">
        <v>732</v>
      </c>
      <c r="J252" s="31"/>
      <c r="K252" s="31"/>
      <c r="L252" s="12">
        <v>1</v>
      </c>
      <c r="M252" s="33">
        <v>732</v>
      </c>
    </row>
    <row r="253" ht="22" customHeight="1" spans="1:13">
      <c r="A253" s="10"/>
      <c r="B253" s="14"/>
      <c r="C253" s="12">
        <v>2</v>
      </c>
      <c r="D253" s="12" t="s">
        <v>275</v>
      </c>
      <c r="E253" s="13" t="s">
        <v>20</v>
      </c>
      <c r="F253" s="13" t="s">
        <v>17</v>
      </c>
      <c r="G253" s="13" t="s">
        <v>18</v>
      </c>
      <c r="H253" s="12">
        <v>14</v>
      </c>
      <c r="I253" s="57">
        <v>732</v>
      </c>
      <c r="J253" s="31"/>
      <c r="K253" s="31"/>
      <c r="L253" s="12">
        <v>1</v>
      </c>
      <c r="M253" s="33">
        <v>732</v>
      </c>
    </row>
    <row r="254" ht="22" customHeight="1" spans="1:13">
      <c r="A254" s="10"/>
      <c r="B254" s="14"/>
      <c r="C254" s="12">
        <v>3</v>
      </c>
      <c r="D254" s="12" t="s">
        <v>276</v>
      </c>
      <c r="E254" s="13" t="s">
        <v>16</v>
      </c>
      <c r="F254" s="13" t="s">
        <v>17</v>
      </c>
      <c r="G254" s="13" t="s">
        <v>18</v>
      </c>
      <c r="H254" s="12">
        <v>9</v>
      </c>
      <c r="I254" s="57">
        <v>732</v>
      </c>
      <c r="J254" s="31"/>
      <c r="K254" s="31"/>
      <c r="L254" s="12">
        <v>1</v>
      </c>
      <c r="M254" s="33">
        <v>732</v>
      </c>
    </row>
    <row r="255" ht="22" customHeight="1" spans="1:13">
      <c r="A255" s="15" t="s">
        <v>21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34"/>
      <c r="M255" s="35">
        <f>SUM(M252:M254)</f>
        <v>2196</v>
      </c>
    </row>
    <row r="256" ht="22" customHeight="1" spans="1:13">
      <c r="A256" s="10">
        <v>45</v>
      </c>
      <c r="B256" s="11" t="s">
        <v>277</v>
      </c>
      <c r="C256" s="12">
        <v>1</v>
      </c>
      <c r="D256" s="12" t="s">
        <v>278</v>
      </c>
      <c r="E256" s="13" t="s">
        <v>20</v>
      </c>
      <c r="F256" s="13" t="s">
        <v>17</v>
      </c>
      <c r="G256" s="13" t="s">
        <v>18</v>
      </c>
      <c r="H256" s="13">
        <v>11</v>
      </c>
      <c r="I256" s="30">
        <v>732</v>
      </c>
      <c r="J256" s="31"/>
      <c r="K256" s="31"/>
      <c r="L256" s="12">
        <v>1</v>
      </c>
      <c r="M256" s="32">
        <v>732</v>
      </c>
    </row>
    <row r="257" ht="22" customHeight="1" spans="1:13">
      <c r="A257" s="10"/>
      <c r="B257" s="14"/>
      <c r="C257" s="12">
        <v>2</v>
      </c>
      <c r="D257" s="12" t="s">
        <v>279</v>
      </c>
      <c r="E257" s="13" t="s">
        <v>16</v>
      </c>
      <c r="F257" s="13" t="s">
        <v>17</v>
      </c>
      <c r="G257" s="13" t="s">
        <v>18</v>
      </c>
      <c r="H257" s="12">
        <v>14</v>
      </c>
      <c r="I257" s="30">
        <v>800</v>
      </c>
      <c r="J257" s="31"/>
      <c r="K257" s="31"/>
      <c r="L257" s="12">
        <v>1</v>
      </c>
      <c r="M257" s="32">
        <v>800</v>
      </c>
    </row>
    <row r="258" ht="22" customHeight="1" spans="1:13">
      <c r="A258" s="15" t="s">
        <v>21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34"/>
      <c r="M258" s="35">
        <f>SUM(M256:M257)</f>
        <v>1532</v>
      </c>
    </row>
    <row r="259" ht="22" customHeight="1" spans="1:13">
      <c r="A259" s="10">
        <v>46</v>
      </c>
      <c r="B259" s="62" t="s">
        <v>280</v>
      </c>
      <c r="C259" s="12">
        <v>1</v>
      </c>
      <c r="D259" s="12" t="s">
        <v>281</v>
      </c>
      <c r="E259" s="13" t="s">
        <v>20</v>
      </c>
      <c r="F259" s="13" t="s">
        <v>17</v>
      </c>
      <c r="G259" s="13" t="s">
        <v>18</v>
      </c>
      <c r="H259" s="13">
        <v>13</v>
      </c>
      <c r="I259" s="30">
        <v>732</v>
      </c>
      <c r="J259" s="31"/>
      <c r="K259" s="31"/>
      <c r="L259" s="12">
        <v>1</v>
      </c>
      <c r="M259" s="33">
        <v>732</v>
      </c>
    </row>
    <row r="260" ht="22" customHeight="1" spans="1:13">
      <c r="A260" s="15" t="s">
        <v>21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34"/>
      <c r="M260" s="35">
        <v>732</v>
      </c>
    </row>
    <row r="261" ht="22" customHeight="1" spans="1:13">
      <c r="A261" s="10">
        <v>47</v>
      </c>
      <c r="B261" s="11" t="s">
        <v>282</v>
      </c>
      <c r="C261" s="12">
        <v>1</v>
      </c>
      <c r="D261" s="81" t="s">
        <v>283</v>
      </c>
      <c r="E261" s="13" t="s">
        <v>16</v>
      </c>
      <c r="F261" s="13" t="s">
        <v>17</v>
      </c>
      <c r="G261" s="13" t="s">
        <v>18</v>
      </c>
      <c r="H261" s="12">
        <v>7</v>
      </c>
      <c r="I261" s="30">
        <v>732</v>
      </c>
      <c r="J261" s="31"/>
      <c r="K261" s="31"/>
      <c r="L261" s="12">
        <v>1</v>
      </c>
      <c r="M261" s="33">
        <f t="shared" ref="M261:M263" si="10">I261</f>
        <v>732</v>
      </c>
    </row>
    <row r="262" ht="22" customHeight="1" spans="1:13">
      <c r="A262" s="10"/>
      <c r="B262" s="14"/>
      <c r="C262" s="12">
        <v>2</v>
      </c>
      <c r="D262" s="81" t="s">
        <v>284</v>
      </c>
      <c r="E262" s="13" t="s">
        <v>20</v>
      </c>
      <c r="F262" s="13" t="s">
        <v>17</v>
      </c>
      <c r="G262" s="13" t="s">
        <v>18</v>
      </c>
      <c r="H262" s="12">
        <v>7</v>
      </c>
      <c r="I262" s="30">
        <v>732</v>
      </c>
      <c r="J262" s="31"/>
      <c r="K262" s="31"/>
      <c r="L262" s="12">
        <v>1</v>
      </c>
      <c r="M262" s="33">
        <f t="shared" si="10"/>
        <v>732</v>
      </c>
    </row>
    <row r="263" ht="22" customHeight="1" spans="1:13">
      <c r="A263" s="10"/>
      <c r="B263" s="14"/>
      <c r="C263" s="12">
        <v>3</v>
      </c>
      <c r="D263" s="82" t="s">
        <v>285</v>
      </c>
      <c r="E263" s="13" t="s">
        <v>20</v>
      </c>
      <c r="F263" s="13" t="s">
        <v>17</v>
      </c>
      <c r="G263" s="13" t="s">
        <v>18</v>
      </c>
      <c r="H263" s="12">
        <v>8</v>
      </c>
      <c r="I263" s="30">
        <v>732</v>
      </c>
      <c r="J263" s="31"/>
      <c r="K263" s="31"/>
      <c r="L263" s="12">
        <v>1</v>
      </c>
      <c r="M263" s="33">
        <f t="shared" si="10"/>
        <v>732</v>
      </c>
    </row>
    <row r="264" ht="22" customHeight="1" spans="1:13">
      <c r="A264" s="10"/>
      <c r="B264" s="14"/>
      <c r="C264" s="20">
        <v>4</v>
      </c>
      <c r="D264" s="82" t="s">
        <v>286</v>
      </c>
      <c r="E264" s="13" t="s">
        <v>20</v>
      </c>
      <c r="F264" s="13" t="s">
        <v>17</v>
      </c>
      <c r="G264" s="21" t="s">
        <v>31</v>
      </c>
      <c r="H264" s="12">
        <v>5</v>
      </c>
      <c r="I264" s="30">
        <v>732</v>
      </c>
      <c r="J264" s="31">
        <v>366</v>
      </c>
      <c r="K264" s="31">
        <v>22.88</v>
      </c>
      <c r="L264" s="12">
        <v>1</v>
      </c>
      <c r="M264" s="33">
        <f t="shared" ref="M264:M268" si="11">I264+J264+K264</f>
        <v>1120.88</v>
      </c>
    </row>
    <row r="265" ht="22" customHeight="1" spans="1:13">
      <c r="A265" s="10"/>
      <c r="B265" s="14"/>
      <c r="C265" s="22"/>
      <c r="D265" s="82" t="s">
        <v>287</v>
      </c>
      <c r="E265" s="13" t="s">
        <v>20</v>
      </c>
      <c r="F265" s="13" t="s">
        <v>17</v>
      </c>
      <c r="G265" s="23"/>
      <c r="H265" s="13">
        <v>5</v>
      </c>
      <c r="I265" s="30">
        <v>366</v>
      </c>
      <c r="J265" s="88">
        <v>91.5</v>
      </c>
      <c r="K265" s="31">
        <v>22.88</v>
      </c>
      <c r="L265" s="12">
        <v>1</v>
      </c>
      <c r="M265" s="33">
        <f t="shared" si="11"/>
        <v>480.38</v>
      </c>
    </row>
    <row r="266" ht="22" customHeight="1" spans="1:13">
      <c r="A266" s="10"/>
      <c r="B266" s="14"/>
      <c r="C266" s="20">
        <v>5</v>
      </c>
      <c r="D266" s="82" t="s">
        <v>288</v>
      </c>
      <c r="E266" s="13" t="s">
        <v>20</v>
      </c>
      <c r="F266" s="13" t="s">
        <v>17</v>
      </c>
      <c r="G266" s="21" t="s">
        <v>31</v>
      </c>
      <c r="H266" s="12">
        <v>5</v>
      </c>
      <c r="I266" s="30">
        <v>732</v>
      </c>
      <c r="J266" s="31">
        <v>366</v>
      </c>
      <c r="K266" s="31">
        <v>22.88</v>
      </c>
      <c r="L266" s="12">
        <v>1</v>
      </c>
      <c r="M266" s="33">
        <f t="shared" si="11"/>
        <v>1120.88</v>
      </c>
    </row>
    <row r="267" ht="22" customHeight="1" spans="1:13">
      <c r="A267" s="10"/>
      <c r="B267" s="14"/>
      <c r="C267" s="22"/>
      <c r="D267" s="82" t="s">
        <v>289</v>
      </c>
      <c r="E267" s="13" t="s">
        <v>20</v>
      </c>
      <c r="F267" s="13" t="s">
        <v>17</v>
      </c>
      <c r="G267" s="23"/>
      <c r="H267" s="12">
        <v>5</v>
      </c>
      <c r="I267" s="30">
        <v>366</v>
      </c>
      <c r="J267" s="31">
        <v>91.5</v>
      </c>
      <c r="K267" s="31">
        <v>22.88</v>
      </c>
      <c r="L267" s="12">
        <v>1</v>
      </c>
      <c r="M267" s="33">
        <f t="shared" si="11"/>
        <v>480.38</v>
      </c>
    </row>
    <row r="268" ht="22" customHeight="1" spans="1:13">
      <c r="A268" s="10"/>
      <c r="B268" s="14"/>
      <c r="C268" s="12">
        <v>6</v>
      </c>
      <c r="D268" s="12" t="s">
        <v>290</v>
      </c>
      <c r="E268" s="13" t="s">
        <v>20</v>
      </c>
      <c r="F268" s="13" t="s">
        <v>17</v>
      </c>
      <c r="G268" s="13" t="s">
        <v>18</v>
      </c>
      <c r="H268" s="12">
        <v>0</v>
      </c>
      <c r="I268" s="30">
        <v>732</v>
      </c>
      <c r="J268" s="31"/>
      <c r="K268" s="31"/>
      <c r="L268" s="12">
        <v>1</v>
      </c>
      <c r="M268" s="33">
        <f t="shared" si="11"/>
        <v>732</v>
      </c>
    </row>
    <row r="269" ht="22" customHeight="1" spans="1:13">
      <c r="A269" s="15" t="s">
        <v>21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34"/>
      <c r="M269" s="35">
        <f>SUM(M261:M268)</f>
        <v>6130.52</v>
      </c>
    </row>
    <row r="270" ht="22" customHeight="1" spans="1:13">
      <c r="A270" s="10">
        <v>48</v>
      </c>
      <c r="B270" s="11" t="s">
        <v>291</v>
      </c>
      <c r="C270" s="12">
        <v>1</v>
      </c>
      <c r="D270" s="12" t="s">
        <v>292</v>
      </c>
      <c r="E270" s="13" t="s">
        <v>20</v>
      </c>
      <c r="F270" s="13" t="s">
        <v>36</v>
      </c>
      <c r="G270" s="13" t="s">
        <v>18</v>
      </c>
      <c r="H270" s="12">
        <v>21</v>
      </c>
      <c r="I270" s="30">
        <v>732</v>
      </c>
      <c r="J270" s="31"/>
      <c r="K270" s="31"/>
      <c r="L270" s="12">
        <v>1</v>
      </c>
      <c r="M270" s="33">
        <f>I270*L270</f>
        <v>732</v>
      </c>
    </row>
    <row r="271" ht="22" customHeight="1" spans="1:13">
      <c r="A271" s="10"/>
      <c r="B271" s="14"/>
      <c r="C271" s="12">
        <v>2</v>
      </c>
      <c r="D271" s="12" t="s">
        <v>293</v>
      </c>
      <c r="E271" s="13" t="s">
        <v>20</v>
      </c>
      <c r="F271" s="13" t="s">
        <v>36</v>
      </c>
      <c r="G271" s="13" t="s">
        <v>18</v>
      </c>
      <c r="H271" s="12">
        <v>15</v>
      </c>
      <c r="I271" s="30">
        <v>732</v>
      </c>
      <c r="J271" s="31"/>
      <c r="K271" s="31"/>
      <c r="L271" s="12">
        <v>1</v>
      </c>
      <c r="M271" s="33">
        <f>I271*L271</f>
        <v>732</v>
      </c>
    </row>
    <row r="272" ht="22" customHeight="1" spans="1:13">
      <c r="A272" s="15" t="s">
        <v>21</v>
      </c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34"/>
      <c r="M272" s="35">
        <f>SUM(M270:M271)</f>
        <v>1464</v>
      </c>
    </row>
    <row r="273" ht="22" customHeight="1" spans="1:13">
      <c r="A273" s="10">
        <v>49</v>
      </c>
      <c r="B273" s="11" t="s">
        <v>294</v>
      </c>
      <c r="C273" s="12">
        <v>1</v>
      </c>
      <c r="D273" s="12" t="s">
        <v>295</v>
      </c>
      <c r="E273" s="13" t="s">
        <v>16</v>
      </c>
      <c r="F273" s="13" t="s">
        <v>17</v>
      </c>
      <c r="G273" s="13" t="s">
        <v>18</v>
      </c>
      <c r="H273" s="12">
        <v>10</v>
      </c>
      <c r="I273" s="30">
        <v>732</v>
      </c>
      <c r="J273" s="31"/>
      <c r="K273" s="31"/>
      <c r="L273" s="12">
        <v>1</v>
      </c>
      <c r="M273" s="33">
        <f>I273*L273</f>
        <v>732</v>
      </c>
    </row>
    <row r="274" ht="22" customHeight="1" spans="1:13">
      <c r="A274" s="10"/>
      <c r="B274" s="14"/>
      <c r="C274" s="12">
        <v>2</v>
      </c>
      <c r="D274" s="26" t="s">
        <v>296</v>
      </c>
      <c r="E274" s="13" t="s">
        <v>20</v>
      </c>
      <c r="F274" s="13" t="s">
        <v>17</v>
      </c>
      <c r="G274" s="13" t="s">
        <v>18</v>
      </c>
      <c r="H274" s="12">
        <v>8</v>
      </c>
      <c r="I274" s="30">
        <v>732</v>
      </c>
      <c r="J274" s="31"/>
      <c r="K274" s="31"/>
      <c r="L274" s="12">
        <v>1</v>
      </c>
      <c r="M274" s="33">
        <f>I274*L274</f>
        <v>732</v>
      </c>
    </row>
    <row r="275" ht="22" customHeight="1" spans="1:13">
      <c r="A275" s="10"/>
      <c r="B275" s="14"/>
      <c r="C275" s="12">
        <v>3</v>
      </c>
      <c r="D275" s="12" t="s">
        <v>297</v>
      </c>
      <c r="E275" s="13" t="s">
        <v>20</v>
      </c>
      <c r="F275" s="13" t="s">
        <v>17</v>
      </c>
      <c r="G275" s="13" t="s">
        <v>18</v>
      </c>
      <c r="H275" s="12">
        <v>5</v>
      </c>
      <c r="I275" s="30">
        <v>732</v>
      </c>
      <c r="J275" s="31"/>
      <c r="K275" s="31"/>
      <c r="L275" s="12">
        <v>1</v>
      </c>
      <c r="M275" s="33">
        <f>I275*L275</f>
        <v>732</v>
      </c>
    </row>
    <row r="276" ht="22" customHeight="1" spans="1:13">
      <c r="A276" s="15" t="s">
        <v>21</v>
      </c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34"/>
      <c r="M276" s="35">
        <f>SUM(M273:M275)</f>
        <v>2196</v>
      </c>
    </row>
    <row r="277" ht="22" customHeight="1" spans="1:13">
      <c r="A277" s="10">
        <v>50</v>
      </c>
      <c r="B277" s="11" t="s">
        <v>298</v>
      </c>
      <c r="C277" s="12">
        <v>1</v>
      </c>
      <c r="D277" s="12" t="s">
        <v>299</v>
      </c>
      <c r="E277" s="13" t="s">
        <v>20</v>
      </c>
      <c r="F277" s="13" t="s">
        <v>17</v>
      </c>
      <c r="G277" s="13" t="s">
        <v>18</v>
      </c>
      <c r="H277" s="12">
        <v>21</v>
      </c>
      <c r="I277" s="30">
        <v>732</v>
      </c>
      <c r="J277" s="31"/>
      <c r="K277" s="31"/>
      <c r="L277" s="12">
        <v>1</v>
      </c>
      <c r="M277" s="33">
        <f t="shared" ref="M277:M288" si="12">I277*L277</f>
        <v>732</v>
      </c>
    </row>
    <row r="278" ht="22" customHeight="1" spans="1:13">
      <c r="A278" s="10"/>
      <c r="B278" s="14"/>
      <c r="C278" s="12">
        <v>2</v>
      </c>
      <c r="D278" s="26" t="s">
        <v>300</v>
      </c>
      <c r="E278" s="13" t="s">
        <v>20</v>
      </c>
      <c r="F278" s="13" t="s">
        <v>17</v>
      </c>
      <c r="G278" s="13" t="s">
        <v>18</v>
      </c>
      <c r="H278" s="12">
        <v>21</v>
      </c>
      <c r="I278" s="30">
        <v>732</v>
      </c>
      <c r="J278" s="31"/>
      <c r="K278" s="31"/>
      <c r="L278" s="12">
        <v>1</v>
      </c>
      <c r="M278" s="33">
        <f t="shared" si="12"/>
        <v>732</v>
      </c>
    </row>
    <row r="279" ht="22" customHeight="1" spans="1:13">
      <c r="A279" s="10"/>
      <c r="B279" s="14"/>
      <c r="C279" s="12">
        <v>3</v>
      </c>
      <c r="D279" s="12" t="s">
        <v>301</v>
      </c>
      <c r="E279" s="13" t="s">
        <v>16</v>
      </c>
      <c r="F279" s="13" t="s">
        <v>17</v>
      </c>
      <c r="G279" s="13" t="s">
        <v>18</v>
      </c>
      <c r="H279" s="12">
        <v>17</v>
      </c>
      <c r="I279" s="30">
        <v>732</v>
      </c>
      <c r="J279" s="31"/>
      <c r="K279" s="31"/>
      <c r="L279" s="12">
        <v>1</v>
      </c>
      <c r="M279" s="33">
        <f t="shared" si="12"/>
        <v>732</v>
      </c>
    </row>
    <row r="280" ht="22" customHeight="1" spans="1:13">
      <c r="A280" s="10"/>
      <c r="B280" s="14"/>
      <c r="C280" s="12">
        <v>4</v>
      </c>
      <c r="D280" s="12" t="s">
        <v>302</v>
      </c>
      <c r="E280" s="13" t="s">
        <v>16</v>
      </c>
      <c r="F280" s="13" t="s">
        <v>17</v>
      </c>
      <c r="G280" s="13" t="s">
        <v>18</v>
      </c>
      <c r="H280" s="12">
        <v>9</v>
      </c>
      <c r="I280" s="30">
        <v>732</v>
      </c>
      <c r="J280" s="31"/>
      <c r="K280" s="31"/>
      <c r="L280" s="12">
        <v>1</v>
      </c>
      <c r="M280" s="33">
        <f t="shared" si="12"/>
        <v>732</v>
      </c>
    </row>
    <row r="281" ht="22" customHeight="1" spans="1:13">
      <c r="A281" s="10"/>
      <c r="B281" s="14"/>
      <c r="C281" s="12">
        <v>5</v>
      </c>
      <c r="D281" s="12" t="s">
        <v>303</v>
      </c>
      <c r="E281" s="13" t="s">
        <v>20</v>
      </c>
      <c r="F281" s="13" t="s">
        <v>17</v>
      </c>
      <c r="G281" s="13" t="s">
        <v>18</v>
      </c>
      <c r="H281" s="12">
        <v>9</v>
      </c>
      <c r="I281" s="30">
        <v>732</v>
      </c>
      <c r="J281" s="31"/>
      <c r="K281" s="31"/>
      <c r="L281" s="12">
        <v>1</v>
      </c>
      <c r="M281" s="33">
        <f t="shared" si="12"/>
        <v>732</v>
      </c>
    </row>
    <row r="282" ht="22" customHeight="1" spans="1:13">
      <c r="A282" s="10"/>
      <c r="B282" s="14"/>
      <c r="C282" s="12">
        <v>6</v>
      </c>
      <c r="D282" s="12" t="s">
        <v>304</v>
      </c>
      <c r="E282" s="13" t="s">
        <v>20</v>
      </c>
      <c r="F282" s="13" t="s">
        <v>17</v>
      </c>
      <c r="G282" s="13" t="s">
        <v>18</v>
      </c>
      <c r="H282" s="12">
        <v>8</v>
      </c>
      <c r="I282" s="30">
        <v>732</v>
      </c>
      <c r="J282" s="31"/>
      <c r="K282" s="31"/>
      <c r="L282" s="12">
        <v>1</v>
      </c>
      <c r="M282" s="33">
        <f t="shared" si="12"/>
        <v>732</v>
      </c>
    </row>
    <row r="283" ht="22" customHeight="1" spans="1:13">
      <c r="A283" s="10"/>
      <c r="B283" s="14"/>
      <c r="C283" s="12">
        <v>7</v>
      </c>
      <c r="D283" s="12" t="s">
        <v>305</v>
      </c>
      <c r="E283" s="13" t="s">
        <v>16</v>
      </c>
      <c r="F283" s="13" t="s">
        <v>17</v>
      </c>
      <c r="G283" s="13" t="s">
        <v>18</v>
      </c>
      <c r="H283" s="12">
        <v>8</v>
      </c>
      <c r="I283" s="30">
        <v>732</v>
      </c>
      <c r="J283" s="31"/>
      <c r="K283" s="31"/>
      <c r="L283" s="12">
        <v>1</v>
      </c>
      <c r="M283" s="33">
        <f t="shared" si="12"/>
        <v>732</v>
      </c>
    </row>
    <row r="284" ht="22" customHeight="1" spans="1:13">
      <c r="A284" s="10"/>
      <c r="B284" s="14"/>
      <c r="C284" s="12">
        <v>8</v>
      </c>
      <c r="D284" s="12" t="s">
        <v>306</v>
      </c>
      <c r="E284" s="13" t="s">
        <v>20</v>
      </c>
      <c r="F284" s="13" t="s">
        <v>17</v>
      </c>
      <c r="G284" s="13" t="s">
        <v>18</v>
      </c>
      <c r="H284" s="12">
        <v>8</v>
      </c>
      <c r="I284" s="30">
        <v>732</v>
      </c>
      <c r="J284" s="31"/>
      <c r="K284" s="31"/>
      <c r="L284" s="12">
        <v>1</v>
      </c>
      <c r="M284" s="33">
        <f t="shared" si="12"/>
        <v>732</v>
      </c>
    </row>
    <row r="285" ht="22" customHeight="1" spans="1:13">
      <c r="A285" s="10"/>
      <c r="B285" s="14"/>
      <c r="C285" s="12">
        <v>9</v>
      </c>
      <c r="D285" s="12" t="s">
        <v>307</v>
      </c>
      <c r="E285" s="13" t="s">
        <v>20</v>
      </c>
      <c r="F285" s="13" t="s">
        <v>17</v>
      </c>
      <c r="G285" s="13" t="s">
        <v>18</v>
      </c>
      <c r="H285" s="12">
        <v>7</v>
      </c>
      <c r="I285" s="30">
        <v>732</v>
      </c>
      <c r="J285" s="31"/>
      <c r="K285" s="31"/>
      <c r="L285" s="12">
        <v>1</v>
      </c>
      <c r="M285" s="33">
        <f t="shared" si="12"/>
        <v>732</v>
      </c>
    </row>
    <row r="286" ht="22" customHeight="1" spans="1:13">
      <c r="A286" s="15" t="s">
        <v>21</v>
      </c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34"/>
      <c r="M286" s="35">
        <f>SUM(M277:M285)</f>
        <v>6588</v>
      </c>
    </row>
    <row r="287" ht="22" customHeight="1" spans="1:13">
      <c r="A287" s="10">
        <v>51</v>
      </c>
      <c r="B287" s="11" t="s">
        <v>308</v>
      </c>
      <c r="C287" s="12">
        <v>1</v>
      </c>
      <c r="D287" s="12" t="s">
        <v>309</v>
      </c>
      <c r="E287" s="13" t="s">
        <v>20</v>
      </c>
      <c r="F287" s="13" t="s">
        <v>17</v>
      </c>
      <c r="G287" s="13" t="s">
        <v>18</v>
      </c>
      <c r="H287" s="12">
        <v>11</v>
      </c>
      <c r="I287" s="30">
        <v>732</v>
      </c>
      <c r="J287" s="31"/>
      <c r="K287" s="31"/>
      <c r="L287" s="12">
        <v>1</v>
      </c>
      <c r="M287" s="33">
        <f>I287*L287</f>
        <v>732</v>
      </c>
    </row>
    <row r="288" ht="22" customHeight="1" spans="1:13">
      <c r="A288" s="10"/>
      <c r="B288" s="14"/>
      <c r="C288" s="12">
        <v>2</v>
      </c>
      <c r="D288" s="12" t="s">
        <v>310</v>
      </c>
      <c r="E288" s="13" t="s">
        <v>20</v>
      </c>
      <c r="F288" s="13" t="s">
        <v>17</v>
      </c>
      <c r="G288" s="13" t="s">
        <v>18</v>
      </c>
      <c r="H288" s="12">
        <v>3</v>
      </c>
      <c r="I288" s="30">
        <v>732</v>
      </c>
      <c r="J288" s="31"/>
      <c r="K288" s="31"/>
      <c r="L288" s="12">
        <v>1</v>
      </c>
      <c r="M288" s="33">
        <f>I288*L288</f>
        <v>732</v>
      </c>
    </row>
    <row r="289" ht="22" customHeight="1" spans="1:13">
      <c r="A289" s="10"/>
      <c r="B289" s="14"/>
      <c r="C289" s="12">
        <v>3</v>
      </c>
      <c r="D289" s="12" t="s">
        <v>311</v>
      </c>
      <c r="E289" s="13" t="s">
        <v>16</v>
      </c>
      <c r="F289" s="13" t="s">
        <v>17</v>
      </c>
      <c r="G289" s="13" t="s">
        <v>18</v>
      </c>
      <c r="H289" s="12">
        <v>1</v>
      </c>
      <c r="I289" s="30">
        <v>732</v>
      </c>
      <c r="J289" s="31"/>
      <c r="K289" s="31"/>
      <c r="L289" s="12">
        <v>1</v>
      </c>
      <c r="M289" s="33">
        <f>I289*L289</f>
        <v>732</v>
      </c>
    </row>
    <row r="290" ht="22" customHeight="1" spans="1:13">
      <c r="A290" s="15" t="s">
        <v>21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34"/>
      <c r="M290" s="35">
        <f>SUM(M287:M289)</f>
        <v>2196</v>
      </c>
    </row>
    <row r="291" ht="22" customHeight="1" spans="1:13">
      <c r="A291" s="10">
        <v>52</v>
      </c>
      <c r="B291" s="11" t="s">
        <v>312</v>
      </c>
      <c r="C291" s="30">
        <v>1</v>
      </c>
      <c r="D291" s="30" t="s">
        <v>313</v>
      </c>
      <c r="E291" s="64" t="s">
        <v>16</v>
      </c>
      <c r="F291" s="64" t="s">
        <v>17</v>
      </c>
      <c r="G291" s="64" t="s">
        <v>18</v>
      </c>
      <c r="H291" s="30">
        <v>0</v>
      </c>
      <c r="I291" s="30">
        <v>1053.92</v>
      </c>
      <c r="J291" s="36"/>
      <c r="K291" s="36"/>
      <c r="L291" s="30">
        <v>1</v>
      </c>
      <c r="M291" s="32">
        <f>I291+J291+K291</f>
        <v>1053.92</v>
      </c>
    </row>
    <row r="292" ht="22" customHeight="1" spans="1:13">
      <c r="A292" s="10"/>
      <c r="B292" s="14"/>
      <c r="C292" s="30">
        <v>2</v>
      </c>
      <c r="D292" s="30" t="s">
        <v>314</v>
      </c>
      <c r="E292" s="64" t="s">
        <v>16</v>
      </c>
      <c r="F292" s="64" t="s">
        <v>28</v>
      </c>
      <c r="G292" s="64" t="s">
        <v>18</v>
      </c>
      <c r="H292" s="30">
        <v>0</v>
      </c>
      <c r="I292" s="30">
        <v>732</v>
      </c>
      <c r="J292" s="36"/>
      <c r="K292" s="36"/>
      <c r="L292" s="30">
        <v>1</v>
      </c>
      <c r="M292" s="32">
        <f>I292+J292+K292</f>
        <v>732</v>
      </c>
    </row>
    <row r="293" ht="22" customHeight="1" spans="1:13">
      <c r="A293" s="10"/>
      <c r="B293" s="14"/>
      <c r="C293" s="83">
        <v>3</v>
      </c>
      <c r="D293" s="30" t="s">
        <v>315</v>
      </c>
      <c r="E293" s="64" t="s">
        <v>20</v>
      </c>
      <c r="F293" s="64" t="s">
        <v>17</v>
      </c>
      <c r="G293" s="84" t="s">
        <v>31</v>
      </c>
      <c r="H293" s="30">
        <v>0</v>
      </c>
      <c r="I293" s="30">
        <v>732</v>
      </c>
      <c r="J293" s="36">
        <v>366</v>
      </c>
      <c r="K293" s="36">
        <v>22.88</v>
      </c>
      <c r="L293" s="30">
        <v>1</v>
      </c>
      <c r="M293" s="32">
        <f>I293+J293+K293</f>
        <v>1120.88</v>
      </c>
    </row>
    <row r="294" ht="22" customHeight="1" spans="1:13">
      <c r="A294" s="10"/>
      <c r="B294" s="14"/>
      <c r="C294" s="85"/>
      <c r="D294" s="30" t="s">
        <v>316</v>
      </c>
      <c r="E294" s="64" t="s">
        <v>20</v>
      </c>
      <c r="F294" s="64" t="s">
        <v>17</v>
      </c>
      <c r="G294" s="86"/>
      <c r="H294" s="13">
        <v>0</v>
      </c>
      <c r="I294" s="30">
        <v>366</v>
      </c>
      <c r="J294" s="31">
        <v>91.5</v>
      </c>
      <c r="K294" s="31">
        <v>22.88</v>
      </c>
      <c r="L294" s="12">
        <v>1</v>
      </c>
      <c r="M294" s="33">
        <f>I294+J294+K294</f>
        <v>480.38</v>
      </c>
    </row>
    <row r="295" ht="22" customHeight="1" spans="1:13">
      <c r="A295" s="15" t="s">
        <v>21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34"/>
      <c r="M295" s="35">
        <f>SUM(M291:M294)</f>
        <v>3387.18</v>
      </c>
    </row>
    <row r="296" ht="22" customHeight="1" spans="1:13">
      <c r="A296" s="10">
        <v>53</v>
      </c>
      <c r="B296" s="11" t="s">
        <v>317</v>
      </c>
      <c r="C296" s="30">
        <v>1</v>
      </c>
      <c r="D296" s="87" t="s">
        <v>318</v>
      </c>
      <c r="E296" s="64" t="s">
        <v>16</v>
      </c>
      <c r="F296" s="64" t="s">
        <v>17</v>
      </c>
      <c r="G296" s="64" t="s">
        <v>18</v>
      </c>
      <c r="H296" s="30">
        <v>0</v>
      </c>
      <c r="I296" s="32">
        <v>366</v>
      </c>
      <c r="J296" s="36"/>
      <c r="K296" s="36"/>
      <c r="L296" s="30">
        <v>1</v>
      </c>
      <c r="M296" s="32">
        <v>366</v>
      </c>
    </row>
    <row r="297" ht="22" customHeight="1" spans="1:13">
      <c r="A297" s="10"/>
      <c r="B297" s="14"/>
      <c r="C297" s="30">
        <v>2</v>
      </c>
      <c r="D297" s="87" t="s">
        <v>319</v>
      </c>
      <c r="E297" s="64" t="s">
        <v>16</v>
      </c>
      <c r="F297" s="64" t="s">
        <v>17</v>
      </c>
      <c r="G297" s="64" t="s">
        <v>18</v>
      </c>
      <c r="H297" s="30">
        <v>0</v>
      </c>
      <c r="I297" s="32">
        <v>366</v>
      </c>
      <c r="J297" s="36"/>
      <c r="K297" s="36"/>
      <c r="L297" s="30">
        <v>1</v>
      </c>
      <c r="M297" s="32">
        <v>366</v>
      </c>
    </row>
    <row r="298" ht="22" customHeight="1" spans="1:13">
      <c r="A298" s="10"/>
      <c r="B298" s="14"/>
      <c r="C298" s="30">
        <v>3</v>
      </c>
      <c r="D298" s="87" t="s">
        <v>320</v>
      </c>
      <c r="E298" s="64" t="s">
        <v>20</v>
      </c>
      <c r="F298" s="64" t="s">
        <v>17</v>
      </c>
      <c r="G298" s="64" t="s">
        <v>18</v>
      </c>
      <c r="H298" s="30">
        <v>0</v>
      </c>
      <c r="I298" s="32">
        <v>366</v>
      </c>
      <c r="J298" s="36"/>
      <c r="K298" s="36"/>
      <c r="L298" s="30">
        <v>1</v>
      </c>
      <c r="M298" s="32">
        <v>366</v>
      </c>
    </row>
    <row r="299" ht="22" customHeight="1" spans="1:13">
      <c r="A299" s="10"/>
      <c r="B299" s="14"/>
      <c r="C299" s="30">
        <v>4</v>
      </c>
      <c r="D299" s="87" t="s">
        <v>321</v>
      </c>
      <c r="E299" s="64" t="s">
        <v>20</v>
      </c>
      <c r="F299" s="64" t="s">
        <v>17</v>
      </c>
      <c r="G299" s="64" t="s">
        <v>18</v>
      </c>
      <c r="H299" s="30">
        <v>0</v>
      </c>
      <c r="I299" s="32">
        <v>366</v>
      </c>
      <c r="J299" s="36"/>
      <c r="K299" s="36"/>
      <c r="L299" s="30">
        <v>1</v>
      </c>
      <c r="M299" s="32">
        <v>366</v>
      </c>
    </row>
    <row r="300" ht="22" customHeight="1" spans="1:13">
      <c r="A300" s="10"/>
      <c r="B300" s="14"/>
      <c r="C300" s="30">
        <v>5</v>
      </c>
      <c r="D300" s="87" t="s">
        <v>322</v>
      </c>
      <c r="E300" s="64" t="s">
        <v>20</v>
      </c>
      <c r="F300" s="64" t="s">
        <v>17</v>
      </c>
      <c r="G300" s="64" t="s">
        <v>18</v>
      </c>
      <c r="H300" s="30">
        <v>0</v>
      </c>
      <c r="I300" s="32">
        <v>366</v>
      </c>
      <c r="J300" s="36"/>
      <c r="K300" s="36"/>
      <c r="L300" s="30">
        <v>1</v>
      </c>
      <c r="M300" s="32">
        <v>366</v>
      </c>
    </row>
    <row r="301" ht="22" customHeight="1" spans="1:13">
      <c r="A301" s="10"/>
      <c r="B301" s="14"/>
      <c r="C301" s="30">
        <v>6</v>
      </c>
      <c r="D301" s="87" t="s">
        <v>323</v>
      </c>
      <c r="E301" s="64" t="s">
        <v>20</v>
      </c>
      <c r="F301" s="64" t="s">
        <v>17</v>
      </c>
      <c r="G301" s="64" t="s">
        <v>18</v>
      </c>
      <c r="H301" s="30">
        <v>0</v>
      </c>
      <c r="I301" s="32">
        <v>366</v>
      </c>
      <c r="J301" s="36"/>
      <c r="K301" s="36"/>
      <c r="L301" s="30">
        <v>1</v>
      </c>
      <c r="M301" s="32">
        <v>366</v>
      </c>
    </row>
    <row r="302" ht="22" customHeight="1" spans="1:13">
      <c r="A302" s="10"/>
      <c r="B302" s="14"/>
      <c r="C302" s="30">
        <v>7</v>
      </c>
      <c r="D302" s="87" t="s">
        <v>324</v>
      </c>
      <c r="E302" s="64" t="s">
        <v>20</v>
      </c>
      <c r="F302" s="64" t="s">
        <v>17</v>
      </c>
      <c r="G302" s="64" t="s">
        <v>18</v>
      </c>
      <c r="H302" s="30">
        <v>0</v>
      </c>
      <c r="I302" s="32">
        <v>366</v>
      </c>
      <c r="J302" s="36"/>
      <c r="K302" s="36"/>
      <c r="L302" s="30">
        <v>1</v>
      </c>
      <c r="M302" s="32">
        <v>366</v>
      </c>
    </row>
    <row r="303" ht="22" customHeight="1" spans="1:13">
      <c r="A303" s="10"/>
      <c r="B303" s="14"/>
      <c r="C303" s="30">
        <v>8</v>
      </c>
      <c r="D303" s="87" t="s">
        <v>325</v>
      </c>
      <c r="E303" s="64" t="s">
        <v>20</v>
      </c>
      <c r="F303" s="64" t="s">
        <v>17</v>
      </c>
      <c r="G303" s="64" t="s">
        <v>18</v>
      </c>
      <c r="H303" s="30">
        <v>0</v>
      </c>
      <c r="I303" s="32">
        <v>366</v>
      </c>
      <c r="J303" s="36"/>
      <c r="K303" s="36"/>
      <c r="L303" s="30">
        <v>1</v>
      </c>
      <c r="M303" s="32">
        <v>366</v>
      </c>
    </row>
    <row r="304" ht="22" customHeight="1" spans="1:13">
      <c r="A304" s="10"/>
      <c r="B304" s="14"/>
      <c r="C304" s="30">
        <v>9</v>
      </c>
      <c r="D304" s="87" t="s">
        <v>326</v>
      </c>
      <c r="E304" s="64" t="s">
        <v>20</v>
      </c>
      <c r="F304" s="64" t="s">
        <v>17</v>
      </c>
      <c r="G304" s="64" t="s">
        <v>18</v>
      </c>
      <c r="H304" s="30">
        <v>0</v>
      </c>
      <c r="I304" s="32">
        <v>366</v>
      </c>
      <c r="J304" s="36"/>
      <c r="K304" s="36"/>
      <c r="L304" s="30">
        <v>1</v>
      </c>
      <c r="M304" s="32">
        <v>366</v>
      </c>
    </row>
    <row r="305" ht="22" customHeight="1" spans="1:13">
      <c r="A305" s="10"/>
      <c r="B305" s="14"/>
      <c r="C305" s="30">
        <v>10</v>
      </c>
      <c r="D305" s="87" t="s">
        <v>327</v>
      </c>
      <c r="E305" s="64" t="s">
        <v>20</v>
      </c>
      <c r="F305" s="64" t="s">
        <v>17</v>
      </c>
      <c r="G305" s="64" t="s">
        <v>18</v>
      </c>
      <c r="H305" s="30">
        <v>0</v>
      </c>
      <c r="I305" s="32">
        <v>366</v>
      </c>
      <c r="J305" s="36"/>
      <c r="K305" s="36"/>
      <c r="L305" s="30">
        <v>1</v>
      </c>
      <c r="M305" s="32">
        <v>366</v>
      </c>
    </row>
    <row r="306" ht="22" customHeight="1" spans="1:13">
      <c r="A306" s="10"/>
      <c r="B306" s="14"/>
      <c r="C306" s="30">
        <v>11</v>
      </c>
      <c r="D306" s="87" t="s">
        <v>328</v>
      </c>
      <c r="E306" s="64" t="s">
        <v>16</v>
      </c>
      <c r="F306" s="64" t="s">
        <v>17</v>
      </c>
      <c r="G306" s="64" t="s">
        <v>18</v>
      </c>
      <c r="H306" s="30">
        <v>0</v>
      </c>
      <c r="I306" s="32">
        <v>366</v>
      </c>
      <c r="J306" s="36"/>
      <c r="K306" s="36"/>
      <c r="L306" s="30">
        <v>1</v>
      </c>
      <c r="M306" s="32">
        <v>366</v>
      </c>
    </row>
    <row r="307" ht="22" customHeight="1" spans="1:13">
      <c r="A307" s="10"/>
      <c r="B307" s="14"/>
      <c r="C307" s="30">
        <v>12</v>
      </c>
      <c r="D307" s="87" t="s">
        <v>329</v>
      </c>
      <c r="E307" s="64" t="s">
        <v>20</v>
      </c>
      <c r="F307" s="64" t="s">
        <v>17</v>
      </c>
      <c r="G307" s="64" t="s">
        <v>18</v>
      </c>
      <c r="H307" s="30">
        <v>0</v>
      </c>
      <c r="I307" s="32">
        <v>366</v>
      </c>
      <c r="J307" s="36"/>
      <c r="K307" s="36"/>
      <c r="L307" s="30">
        <v>1</v>
      </c>
      <c r="M307" s="32">
        <v>366</v>
      </c>
    </row>
    <row r="308" ht="22" customHeight="1" spans="1:13">
      <c r="A308" s="10"/>
      <c r="B308" s="14"/>
      <c r="C308" s="30">
        <v>13</v>
      </c>
      <c r="D308" s="87" t="s">
        <v>330</v>
      </c>
      <c r="E308" s="64" t="s">
        <v>20</v>
      </c>
      <c r="F308" s="64" t="s">
        <v>17</v>
      </c>
      <c r="G308" s="64" t="s">
        <v>18</v>
      </c>
      <c r="H308" s="30">
        <v>0</v>
      </c>
      <c r="I308" s="32">
        <v>366</v>
      </c>
      <c r="J308" s="36"/>
      <c r="K308" s="36"/>
      <c r="L308" s="30">
        <v>1</v>
      </c>
      <c r="M308" s="32">
        <v>366</v>
      </c>
    </row>
    <row r="309" ht="22" customHeight="1" spans="1:13">
      <c r="A309" s="10"/>
      <c r="B309" s="14"/>
      <c r="C309" s="30">
        <v>14</v>
      </c>
      <c r="D309" s="87" t="s">
        <v>331</v>
      </c>
      <c r="E309" s="64" t="s">
        <v>16</v>
      </c>
      <c r="F309" s="64" t="s">
        <v>17</v>
      </c>
      <c r="G309" s="64" t="s">
        <v>18</v>
      </c>
      <c r="H309" s="30">
        <v>0</v>
      </c>
      <c r="I309" s="32">
        <v>366</v>
      </c>
      <c r="J309" s="36"/>
      <c r="K309" s="36"/>
      <c r="L309" s="30">
        <v>1</v>
      </c>
      <c r="M309" s="32">
        <v>366</v>
      </c>
    </row>
    <row r="310" ht="22" customHeight="1" spans="1:13">
      <c r="A310" s="10"/>
      <c r="B310" s="14"/>
      <c r="C310" s="30">
        <v>15</v>
      </c>
      <c r="D310" s="87" t="s">
        <v>332</v>
      </c>
      <c r="E310" s="64" t="s">
        <v>16</v>
      </c>
      <c r="F310" s="64" t="s">
        <v>17</v>
      </c>
      <c r="G310" s="64" t="s">
        <v>18</v>
      </c>
      <c r="H310" s="30">
        <v>0</v>
      </c>
      <c r="I310" s="32">
        <v>366</v>
      </c>
      <c r="J310" s="36"/>
      <c r="K310" s="36"/>
      <c r="L310" s="30">
        <v>1</v>
      </c>
      <c r="M310" s="32">
        <v>366</v>
      </c>
    </row>
    <row r="311" ht="22" customHeight="1" spans="1:13">
      <c r="A311" s="10"/>
      <c r="B311" s="14"/>
      <c r="C311" s="30">
        <v>16</v>
      </c>
      <c r="D311" s="87" t="s">
        <v>333</v>
      </c>
      <c r="E311" s="64" t="s">
        <v>16</v>
      </c>
      <c r="F311" s="64" t="s">
        <v>17</v>
      </c>
      <c r="G311" s="64" t="s">
        <v>18</v>
      </c>
      <c r="H311" s="30">
        <v>0</v>
      </c>
      <c r="I311" s="32">
        <v>366</v>
      </c>
      <c r="J311" s="36"/>
      <c r="K311" s="36"/>
      <c r="L311" s="30">
        <v>1</v>
      </c>
      <c r="M311" s="32">
        <v>366</v>
      </c>
    </row>
    <row r="312" ht="22" customHeight="1" spans="1:13">
      <c r="A312" s="10"/>
      <c r="B312" s="14"/>
      <c r="C312" s="30">
        <v>17</v>
      </c>
      <c r="D312" s="87" t="s">
        <v>334</v>
      </c>
      <c r="E312" s="64" t="s">
        <v>16</v>
      </c>
      <c r="F312" s="64" t="s">
        <v>17</v>
      </c>
      <c r="G312" s="64" t="s">
        <v>18</v>
      </c>
      <c r="H312" s="30">
        <v>0</v>
      </c>
      <c r="I312" s="32">
        <v>366</v>
      </c>
      <c r="J312" s="36"/>
      <c r="K312" s="36"/>
      <c r="L312" s="30">
        <v>1</v>
      </c>
      <c r="M312" s="32">
        <v>366</v>
      </c>
    </row>
    <row r="313" ht="22" customHeight="1" spans="1:13">
      <c r="A313" s="10"/>
      <c r="B313" s="14"/>
      <c r="C313" s="30">
        <v>18</v>
      </c>
      <c r="D313" s="87" t="s">
        <v>335</v>
      </c>
      <c r="E313" s="64" t="s">
        <v>16</v>
      </c>
      <c r="F313" s="64" t="s">
        <v>17</v>
      </c>
      <c r="G313" s="64" t="s">
        <v>18</v>
      </c>
      <c r="H313" s="30">
        <v>0</v>
      </c>
      <c r="I313" s="32">
        <v>366</v>
      </c>
      <c r="J313" s="64"/>
      <c r="K313" s="64"/>
      <c r="L313" s="30">
        <v>1</v>
      </c>
      <c r="M313" s="32">
        <v>366</v>
      </c>
    </row>
    <row r="314" ht="22" customHeight="1" spans="1:13">
      <c r="A314" s="10"/>
      <c r="B314" s="14"/>
      <c r="C314" s="30">
        <v>19</v>
      </c>
      <c r="D314" s="87" t="s">
        <v>336</v>
      </c>
      <c r="E314" s="64" t="s">
        <v>16</v>
      </c>
      <c r="F314" s="64" t="s">
        <v>17</v>
      </c>
      <c r="G314" s="64" t="s">
        <v>18</v>
      </c>
      <c r="H314" s="30">
        <v>0</v>
      </c>
      <c r="I314" s="32">
        <v>366</v>
      </c>
      <c r="J314" s="64"/>
      <c r="K314" s="64"/>
      <c r="L314" s="30">
        <v>1</v>
      </c>
      <c r="M314" s="32">
        <v>366</v>
      </c>
    </row>
    <row r="315" ht="22" customHeight="1" spans="1:13">
      <c r="A315" s="10"/>
      <c r="B315" s="14"/>
      <c r="C315" s="30">
        <v>20</v>
      </c>
      <c r="D315" s="87" t="s">
        <v>337</v>
      </c>
      <c r="E315" s="64" t="s">
        <v>16</v>
      </c>
      <c r="F315" s="64" t="s">
        <v>17</v>
      </c>
      <c r="G315" s="64" t="s">
        <v>18</v>
      </c>
      <c r="H315" s="30">
        <v>0</v>
      </c>
      <c r="I315" s="32">
        <v>366</v>
      </c>
      <c r="J315" s="64"/>
      <c r="K315" s="64"/>
      <c r="L315" s="30">
        <v>1</v>
      </c>
      <c r="M315" s="32">
        <v>366</v>
      </c>
    </row>
    <row r="316" ht="22" customHeight="1" spans="1:13">
      <c r="A316" s="10"/>
      <c r="B316" s="14"/>
      <c r="C316" s="30">
        <v>21</v>
      </c>
      <c r="D316" s="87" t="s">
        <v>338</v>
      </c>
      <c r="E316" s="64" t="s">
        <v>20</v>
      </c>
      <c r="F316" s="30" t="s">
        <v>28</v>
      </c>
      <c r="G316" s="64" t="s">
        <v>18</v>
      </c>
      <c r="H316" s="30">
        <v>0</v>
      </c>
      <c r="I316" s="32">
        <v>366</v>
      </c>
      <c r="J316" s="64"/>
      <c r="K316" s="64"/>
      <c r="L316" s="30">
        <v>1</v>
      </c>
      <c r="M316" s="32">
        <v>366</v>
      </c>
    </row>
    <row r="317" ht="22" customHeight="1" spans="1:13">
      <c r="A317" s="10"/>
      <c r="B317" s="14"/>
      <c r="C317" s="30">
        <v>22</v>
      </c>
      <c r="D317" s="87" t="s">
        <v>339</v>
      </c>
      <c r="E317" s="64" t="s">
        <v>20</v>
      </c>
      <c r="F317" s="64" t="s">
        <v>17</v>
      </c>
      <c r="G317" s="64" t="s">
        <v>18</v>
      </c>
      <c r="H317" s="30">
        <v>0</v>
      </c>
      <c r="I317" s="32">
        <v>366</v>
      </c>
      <c r="J317" s="64"/>
      <c r="K317" s="64"/>
      <c r="L317" s="30">
        <v>1</v>
      </c>
      <c r="M317" s="32">
        <v>366</v>
      </c>
    </row>
    <row r="318" ht="22" customHeight="1" spans="1:13">
      <c r="A318" s="10"/>
      <c r="B318" s="14"/>
      <c r="C318" s="30">
        <v>23</v>
      </c>
      <c r="D318" s="87" t="s">
        <v>340</v>
      </c>
      <c r="E318" s="64" t="s">
        <v>16</v>
      </c>
      <c r="F318" s="64" t="s">
        <v>17</v>
      </c>
      <c r="G318" s="64" t="s">
        <v>18</v>
      </c>
      <c r="H318" s="30">
        <v>0</v>
      </c>
      <c r="I318" s="32">
        <v>366</v>
      </c>
      <c r="J318" s="64"/>
      <c r="K318" s="64"/>
      <c r="L318" s="30">
        <v>1</v>
      </c>
      <c r="M318" s="32">
        <v>366</v>
      </c>
    </row>
    <row r="319" ht="22" customHeight="1" spans="1:13">
      <c r="A319" s="10"/>
      <c r="B319" s="14"/>
      <c r="C319" s="30">
        <v>24</v>
      </c>
      <c r="D319" s="87" t="s">
        <v>341</v>
      </c>
      <c r="E319" s="64" t="s">
        <v>16</v>
      </c>
      <c r="F319" s="64" t="s">
        <v>17</v>
      </c>
      <c r="G319" s="64" t="s">
        <v>18</v>
      </c>
      <c r="H319" s="30">
        <v>0</v>
      </c>
      <c r="I319" s="32">
        <v>366</v>
      </c>
      <c r="J319" s="64"/>
      <c r="K319" s="64"/>
      <c r="L319" s="30">
        <v>1</v>
      </c>
      <c r="M319" s="32">
        <v>366</v>
      </c>
    </row>
    <row r="320" ht="22" customHeight="1" spans="1:13">
      <c r="A320" s="10"/>
      <c r="B320" s="14"/>
      <c r="C320" s="30">
        <v>25</v>
      </c>
      <c r="D320" s="30" t="s">
        <v>342</v>
      </c>
      <c r="E320" s="64" t="s">
        <v>16</v>
      </c>
      <c r="F320" s="64" t="s">
        <v>17</v>
      </c>
      <c r="G320" s="64" t="s">
        <v>18</v>
      </c>
      <c r="H320" s="30">
        <v>0</v>
      </c>
      <c r="I320" s="32">
        <v>366</v>
      </c>
      <c r="J320" s="64"/>
      <c r="K320" s="64"/>
      <c r="L320" s="30">
        <v>1</v>
      </c>
      <c r="M320" s="32">
        <v>366</v>
      </c>
    </row>
    <row r="321" ht="22" customHeight="1" spans="1:13">
      <c r="A321" s="10"/>
      <c r="B321" s="14"/>
      <c r="C321" s="30">
        <v>26</v>
      </c>
      <c r="D321" s="87" t="s">
        <v>343</v>
      </c>
      <c r="E321" s="64" t="s">
        <v>16</v>
      </c>
      <c r="F321" s="64" t="s">
        <v>17</v>
      </c>
      <c r="G321" s="64" t="s">
        <v>18</v>
      </c>
      <c r="H321" s="30">
        <v>0</v>
      </c>
      <c r="I321" s="32">
        <v>366</v>
      </c>
      <c r="J321" s="64"/>
      <c r="K321" s="64"/>
      <c r="L321" s="30">
        <v>1</v>
      </c>
      <c r="M321" s="32">
        <v>366</v>
      </c>
    </row>
    <row r="322" ht="22" customHeight="1" spans="1:13">
      <c r="A322" s="10"/>
      <c r="B322" s="14"/>
      <c r="C322" s="30">
        <v>27</v>
      </c>
      <c r="D322" s="87" t="s">
        <v>344</v>
      </c>
      <c r="E322" s="64" t="s">
        <v>16</v>
      </c>
      <c r="F322" s="64" t="s">
        <v>17</v>
      </c>
      <c r="G322" s="64" t="s">
        <v>18</v>
      </c>
      <c r="H322" s="30">
        <v>0</v>
      </c>
      <c r="I322" s="32">
        <v>366</v>
      </c>
      <c r="J322" s="64"/>
      <c r="K322" s="64"/>
      <c r="L322" s="30">
        <v>1</v>
      </c>
      <c r="M322" s="32">
        <v>366</v>
      </c>
    </row>
    <row r="323" ht="22" customHeight="1" spans="1:13">
      <c r="A323" s="10"/>
      <c r="B323" s="14"/>
      <c r="C323" s="30">
        <v>28</v>
      </c>
      <c r="D323" s="87" t="s">
        <v>345</v>
      </c>
      <c r="E323" s="64" t="s">
        <v>16</v>
      </c>
      <c r="F323" s="64" t="s">
        <v>17</v>
      </c>
      <c r="G323" s="64" t="s">
        <v>18</v>
      </c>
      <c r="H323" s="30">
        <v>0</v>
      </c>
      <c r="I323" s="32">
        <v>366</v>
      </c>
      <c r="J323" s="64"/>
      <c r="K323" s="64"/>
      <c r="L323" s="30">
        <v>1</v>
      </c>
      <c r="M323" s="32">
        <v>366</v>
      </c>
    </row>
    <row r="324" ht="22" customHeight="1" spans="1:13">
      <c r="A324" s="10"/>
      <c r="B324" s="14"/>
      <c r="C324" s="30">
        <v>29</v>
      </c>
      <c r="D324" s="87" t="s">
        <v>346</v>
      </c>
      <c r="E324" s="64" t="s">
        <v>16</v>
      </c>
      <c r="F324" s="64" t="s">
        <v>17</v>
      </c>
      <c r="G324" s="64" t="s">
        <v>18</v>
      </c>
      <c r="H324" s="30">
        <v>0</v>
      </c>
      <c r="I324" s="32">
        <v>366</v>
      </c>
      <c r="J324" s="64"/>
      <c r="K324" s="64"/>
      <c r="L324" s="30">
        <v>1</v>
      </c>
      <c r="M324" s="32">
        <v>366</v>
      </c>
    </row>
    <row r="325" ht="22" customHeight="1" spans="1:13">
      <c r="A325" s="10"/>
      <c r="B325" s="14"/>
      <c r="C325" s="30">
        <v>30</v>
      </c>
      <c r="D325" s="87" t="s">
        <v>347</v>
      </c>
      <c r="E325" s="64" t="s">
        <v>16</v>
      </c>
      <c r="F325" s="64" t="s">
        <v>17</v>
      </c>
      <c r="G325" s="64" t="s">
        <v>18</v>
      </c>
      <c r="H325" s="30">
        <v>0</v>
      </c>
      <c r="I325" s="32">
        <v>366</v>
      </c>
      <c r="J325" s="64"/>
      <c r="K325" s="64"/>
      <c r="L325" s="30">
        <v>1</v>
      </c>
      <c r="M325" s="32">
        <v>366</v>
      </c>
    </row>
    <row r="326" ht="22" customHeight="1" spans="1:13">
      <c r="A326" s="10"/>
      <c r="B326" s="14"/>
      <c r="C326" s="30">
        <v>31</v>
      </c>
      <c r="D326" s="87" t="s">
        <v>348</v>
      </c>
      <c r="E326" s="64" t="s">
        <v>16</v>
      </c>
      <c r="F326" s="64" t="s">
        <v>17</v>
      </c>
      <c r="G326" s="64" t="s">
        <v>18</v>
      </c>
      <c r="H326" s="30">
        <v>0</v>
      </c>
      <c r="I326" s="32">
        <v>366</v>
      </c>
      <c r="J326" s="64"/>
      <c r="K326" s="64"/>
      <c r="L326" s="30">
        <v>1</v>
      </c>
      <c r="M326" s="32">
        <v>366</v>
      </c>
    </row>
    <row r="327" ht="22" customHeight="1" spans="1:13">
      <c r="A327" s="10"/>
      <c r="B327" s="14"/>
      <c r="C327" s="30">
        <v>32</v>
      </c>
      <c r="D327" s="87" t="s">
        <v>349</v>
      </c>
      <c r="E327" s="64" t="s">
        <v>16</v>
      </c>
      <c r="F327" s="64" t="s">
        <v>17</v>
      </c>
      <c r="G327" s="64" t="s">
        <v>18</v>
      </c>
      <c r="H327" s="30">
        <v>0</v>
      </c>
      <c r="I327" s="32">
        <v>366</v>
      </c>
      <c r="J327" s="64"/>
      <c r="K327" s="64"/>
      <c r="L327" s="30">
        <v>1</v>
      </c>
      <c r="M327" s="32">
        <v>366</v>
      </c>
    </row>
    <row r="328" ht="22" customHeight="1" spans="1:13">
      <c r="A328" s="10"/>
      <c r="B328" s="14"/>
      <c r="C328" s="30">
        <v>33</v>
      </c>
      <c r="D328" s="87" t="s">
        <v>350</v>
      </c>
      <c r="E328" s="64" t="s">
        <v>16</v>
      </c>
      <c r="F328" s="30" t="s">
        <v>28</v>
      </c>
      <c r="G328" s="64" t="s">
        <v>18</v>
      </c>
      <c r="H328" s="30">
        <v>0</v>
      </c>
      <c r="I328" s="32">
        <v>366</v>
      </c>
      <c r="J328" s="64"/>
      <c r="K328" s="64"/>
      <c r="L328" s="30">
        <v>1</v>
      </c>
      <c r="M328" s="32">
        <v>366</v>
      </c>
    </row>
    <row r="329" ht="22" customHeight="1" spans="1:13">
      <c r="A329" s="10"/>
      <c r="B329" s="14"/>
      <c r="C329" s="30">
        <v>34</v>
      </c>
      <c r="D329" s="87" t="s">
        <v>351</v>
      </c>
      <c r="E329" s="64" t="s">
        <v>16</v>
      </c>
      <c r="F329" s="64" t="s">
        <v>17</v>
      </c>
      <c r="G329" s="64" t="s">
        <v>18</v>
      </c>
      <c r="H329" s="30">
        <v>0</v>
      </c>
      <c r="I329" s="32">
        <v>366</v>
      </c>
      <c r="J329" s="64"/>
      <c r="K329" s="64"/>
      <c r="L329" s="30">
        <v>1</v>
      </c>
      <c r="M329" s="32">
        <v>366</v>
      </c>
    </row>
    <row r="330" ht="22" customHeight="1" spans="1:13">
      <c r="A330" s="10"/>
      <c r="B330" s="14"/>
      <c r="C330" s="30">
        <v>35</v>
      </c>
      <c r="D330" s="87" t="s">
        <v>352</v>
      </c>
      <c r="E330" s="64" t="s">
        <v>16</v>
      </c>
      <c r="F330" s="64" t="s">
        <v>17</v>
      </c>
      <c r="G330" s="64" t="s">
        <v>18</v>
      </c>
      <c r="H330" s="30">
        <v>0</v>
      </c>
      <c r="I330" s="32">
        <v>366</v>
      </c>
      <c r="J330" s="64"/>
      <c r="K330" s="64"/>
      <c r="L330" s="30">
        <v>1</v>
      </c>
      <c r="M330" s="32">
        <v>366</v>
      </c>
    </row>
    <row r="331" ht="22" customHeight="1" spans="1:13">
      <c r="A331" s="10"/>
      <c r="B331" s="14"/>
      <c r="C331" s="30">
        <v>36</v>
      </c>
      <c r="D331" s="87" t="s">
        <v>353</v>
      </c>
      <c r="E331" s="64" t="s">
        <v>16</v>
      </c>
      <c r="F331" s="64" t="s">
        <v>17</v>
      </c>
      <c r="G331" s="64" t="s">
        <v>18</v>
      </c>
      <c r="H331" s="30">
        <v>0</v>
      </c>
      <c r="I331" s="32">
        <v>366</v>
      </c>
      <c r="J331" s="64"/>
      <c r="K331" s="64"/>
      <c r="L331" s="30">
        <v>1</v>
      </c>
      <c r="M331" s="32">
        <v>366</v>
      </c>
    </row>
    <row r="332" ht="22" customHeight="1" spans="1:13">
      <c r="A332" s="10"/>
      <c r="B332" s="14"/>
      <c r="C332" s="30">
        <v>37</v>
      </c>
      <c r="D332" s="87" t="s">
        <v>354</v>
      </c>
      <c r="E332" s="64" t="s">
        <v>16</v>
      </c>
      <c r="F332" s="64" t="s">
        <v>17</v>
      </c>
      <c r="G332" s="64" t="s">
        <v>18</v>
      </c>
      <c r="H332" s="30">
        <v>0</v>
      </c>
      <c r="I332" s="32">
        <v>366</v>
      </c>
      <c r="J332" s="64"/>
      <c r="K332" s="64"/>
      <c r="L332" s="30">
        <v>1</v>
      </c>
      <c r="M332" s="32">
        <v>366</v>
      </c>
    </row>
    <row r="333" ht="22" customHeight="1" spans="1:13">
      <c r="A333" s="10"/>
      <c r="B333" s="14"/>
      <c r="C333" s="30">
        <v>38</v>
      </c>
      <c r="D333" s="87" t="s">
        <v>355</v>
      </c>
      <c r="E333" s="64" t="s">
        <v>16</v>
      </c>
      <c r="F333" s="64" t="s">
        <v>17</v>
      </c>
      <c r="G333" s="64" t="s">
        <v>18</v>
      </c>
      <c r="H333" s="30">
        <v>0</v>
      </c>
      <c r="I333" s="32">
        <v>366</v>
      </c>
      <c r="J333" s="64"/>
      <c r="K333" s="64"/>
      <c r="L333" s="30">
        <v>1</v>
      </c>
      <c r="M333" s="32">
        <v>366</v>
      </c>
    </row>
    <row r="334" ht="22" customHeight="1" spans="1:13">
      <c r="A334" s="10"/>
      <c r="B334" s="14"/>
      <c r="C334" s="30">
        <v>39</v>
      </c>
      <c r="D334" s="87" t="s">
        <v>356</v>
      </c>
      <c r="E334" s="64" t="s">
        <v>16</v>
      </c>
      <c r="F334" s="64" t="s">
        <v>17</v>
      </c>
      <c r="G334" s="64" t="s">
        <v>18</v>
      </c>
      <c r="H334" s="30">
        <v>0</v>
      </c>
      <c r="I334" s="32">
        <v>366</v>
      </c>
      <c r="J334" s="64"/>
      <c r="K334" s="64"/>
      <c r="L334" s="30">
        <v>1</v>
      </c>
      <c r="M334" s="32">
        <v>366</v>
      </c>
    </row>
    <row r="335" ht="22" customHeight="1" spans="1:13">
      <c r="A335" s="10"/>
      <c r="B335" s="14"/>
      <c r="C335" s="83">
        <v>40</v>
      </c>
      <c r="D335" s="87" t="s">
        <v>357</v>
      </c>
      <c r="E335" s="64" t="s">
        <v>20</v>
      </c>
      <c r="F335" s="64" t="s">
        <v>17</v>
      </c>
      <c r="G335" s="83" t="s">
        <v>31</v>
      </c>
      <c r="H335" s="30">
        <v>0</v>
      </c>
      <c r="I335" s="64">
        <v>732</v>
      </c>
      <c r="J335" s="64">
        <v>366</v>
      </c>
      <c r="K335" s="64">
        <v>22.88</v>
      </c>
      <c r="L335" s="30">
        <v>1</v>
      </c>
      <c r="M335" s="32">
        <f t="shared" ref="M335:M338" si="13">I335+J335+K335</f>
        <v>1120.88</v>
      </c>
    </row>
    <row r="336" ht="22" customHeight="1" spans="1:13">
      <c r="A336" s="10"/>
      <c r="B336" s="14"/>
      <c r="C336" s="85"/>
      <c r="D336" s="87" t="s">
        <v>358</v>
      </c>
      <c r="E336" s="64" t="s">
        <v>20</v>
      </c>
      <c r="F336" s="64" t="s">
        <v>17</v>
      </c>
      <c r="G336" s="85"/>
      <c r="H336" s="12">
        <v>0</v>
      </c>
      <c r="I336" s="13">
        <v>366</v>
      </c>
      <c r="J336" s="13">
        <v>91.5</v>
      </c>
      <c r="K336" s="13">
        <v>22.88</v>
      </c>
      <c r="L336" s="12">
        <v>1</v>
      </c>
      <c r="M336" s="33">
        <f t="shared" si="13"/>
        <v>480.38</v>
      </c>
    </row>
    <row r="337" ht="22" customHeight="1" spans="1:13">
      <c r="A337" s="10"/>
      <c r="B337" s="14"/>
      <c r="C337" s="83">
        <v>41</v>
      </c>
      <c r="D337" s="87" t="s">
        <v>359</v>
      </c>
      <c r="E337" s="64" t="s">
        <v>16</v>
      </c>
      <c r="F337" s="64" t="s">
        <v>17</v>
      </c>
      <c r="G337" s="84" t="s">
        <v>31</v>
      </c>
      <c r="H337" s="30">
        <v>0</v>
      </c>
      <c r="I337" s="30">
        <v>732</v>
      </c>
      <c r="J337" s="36">
        <v>366</v>
      </c>
      <c r="K337" s="36">
        <v>22.88</v>
      </c>
      <c r="L337" s="30">
        <v>1</v>
      </c>
      <c r="M337" s="32">
        <f t="shared" si="13"/>
        <v>1120.88</v>
      </c>
    </row>
    <row r="338" ht="22" customHeight="1" spans="1:13">
      <c r="A338" s="10"/>
      <c r="B338" s="14"/>
      <c r="C338" s="85"/>
      <c r="D338" s="87" t="s">
        <v>360</v>
      </c>
      <c r="E338" s="64" t="s">
        <v>16</v>
      </c>
      <c r="F338" s="64" t="s">
        <v>17</v>
      </c>
      <c r="G338" s="86"/>
      <c r="H338" s="12">
        <v>0</v>
      </c>
      <c r="I338" s="13">
        <v>366</v>
      </c>
      <c r="J338" s="13">
        <v>91.5</v>
      </c>
      <c r="K338" s="13">
        <v>22.88</v>
      </c>
      <c r="L338" s="12">
        <v>1</v>
      </c>
      <c r="M338" s="33">
        <f t="shared" si="13"/>
        <v>480.38</v>
      </c>
    </row>
    <row r="339" ht="22" customHeight="1" spans="1:13">
      <c r="A339" s="15" t="s">
        <v>21</v>
      </c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34"/>
      <c r="M339" s="35">
        <f>SUM(M296:M338)</f>
        <v>17476.52</v>
      </c>
    </row>
    <row r="340" ht="22" customHeight="1" spans="1:13">
      <c r="A340" s="10">
        <v>54</v>
      </c>
      <c r="B340" s="62" t="s">
        <v>361</v>
      </c>
      <c r="C340" s="12">
        <v>1</v>
      </c>
      <c r="D340" s="12" t="s">
        <v>362</v>
      </c>
      <c r="E340" s="13" t="s">
        <v>16</v>
      </c>
      <c r="F340" s="13" t="s">
        <v>17</v>
      </c>
      <c r="G340" s="13" t="s">
        <v>18</v>
      </c>
      <c r="H340" s="12">
        <v>0</v>
      </c>
      <c r="I340" s="30">
        <v>732</v>
      </c>
      <c r="J340" s="31"/>
      <c r="K340" s="31"/>
      <c r="L340" s="12">
        <v>1</v>
      </c>
      <c r="M340" s="33">
        <v>732</v>
      </c>
    </row>
    <row r="341" ht="22" customHeight="1" spans="1:13">
      <c r="A341" s="15" t="s">
        <v>21</v>
      </c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34"/>
      <c r="M341" s="35">
        <v>732</v>
      </c>
    </row>
    <row r="342" ht="22" customHeight="1" spans="1:13">
      <c r="A342" s="10">
        <v>55</v>
      </c>
      <c r="B342" s="11" t="s">
        <v>363</v>
      </c>
      <c r="C342" s="12">
        <v>1</v>
      </c>
      <c r="D342" s="81" t="s">
        <v>364</v>
      </c>
      <c r="E342" s="81" t="s">
        <v>16</v>
      </c>
      <c r="F342" s="13" t="s">
        <v>17</v>
      </c>
      <c r="G342" s="81" t="s">
        <v>18</v>
      </c>
      <c r="H342" s="13">
        <v>10</v>
      </c>
      <c r="I342" s="72">
        <v>732</v>
      </c>
      <c r="J342" s="30"/>
      <c r="K342" s="31"/>
      <c r="L342" s="31">
        <v>1</v>
      </c>
      <c r="M342" s="73">
        <v>732</v>
      </c>
    </row>
    <row r="343" ht="22" customHeight="1" spans="1:13">
      <c r="A343" s="10"/>
      <c r="B343" s="14"/>
      <c r="C343" s="12">
        <v>2</v>
      </c>
      <c r="D343" s="81" t="s">
        <v>365</v>
      </c>
      <c r="E343" s="81" t="s">
        <v>16</v>
      </c>
      <c r="F343" s="13" t="s">
        <v>17</v>
      </c>
      <c r="G343" s="81" t="s">
        <v>18</v>
      </c>
      <c r="H343" s="13">
        <v>10</v>
      </c>
      <c r="I343" s="72">
        <v>732</v>
      </c>
      <c r="J343" s="30"/>
      <c r="K343" s="31"/>
      <c r="L343" s="31">
        <v>1</v>
      </c>
      <c r="M343" s="73">
        <v>732</v>
      </c>
    </row>
    <row r="344" ht="22" customHeight="1" spans="1:13">
      <c r="A344" s="10"/>
      <c r="B344" s="14"/>
      <c r="C344" s="12">
        <v>3</v>
      </c>
      <c r="D344" s="81" t="s">
        <v>366</v>
      </c>
      <c r="E344" s="81" t="s">
        <v>16</v>
      </c>
      <c r="F344" s="13" t="s">
        <v>17</v>
      </c>
      <c r="G344" s="81" t="s">
        <v>18</v>
      </c>
      <c r="H344" s="13">
        <v>10</v>
      </c>
      <c r="I344" s="72">
        <v>732</v>
      </c>
      <c r="J344" s="30"/>
      <c r="K344" s="31"/>
      <c r="L344" s="31">
        <v>1</v>
      </c>
      <c r="M344" s="73">
        <v>732</v>
      </c>
    </row>
    <row r="345" ht="22" customHeight="1" spans="1:13">
      <c r="A345" s="10"/>
      <c r="B345" s="14"/>
      <c r="C345" s="12">
        <v>4</v>
      </c>
      <c r="D345" s="81" t="s">
        <v>367</v>
      </c>
      <c r="E345" s="81" t="s">
        <v>16</v>
      </c>
      <c r="F345" s="13" t="s">
        <v>17</v>
      </c>
      <c r="G345" s="81" t="s">
        <v>18</v>
      </c>
      <c r="H345" s="13">
        <v>10</v>
      </c>
      <c r="I345" s="72">
        <v>732</v>
      </c>
      <c r="J345" s="30"/>
      <c r="K345" s="31"/>
      <c r="L345" s="31">
        <v>1</v>
      </c>
      <c r="M345" s="73">
        <v>732</v>
      </c>
    </row>
    <row r="346" ht="22" customHeight="1" spans="1:13">
      <c r="A346" s="10"/>
      <c r="B346" s="14"/>
      <c r="C346" s="12">
        <v>5</v>
      </c>
      <c r="D346" s="81" t="s">
        <v>368</v>
      </c>
      <c r="E346" s="81" t="s">
        <v>16</v>
      </c>
      <c r="F346" s="13" t="s">
        <v>17</v>
      </c>
      <c r="G346" s="81" t="s">
        <v>18</v>
      </c>
      <c r="H346" s="13">
        <v>10</v>
      </c>
      <c r="I346" s="72">
        <v>732</v>
      </c>
      <c r="J346" s="30"/>
      <c r="K346" s="31"/>
      <c r="L346" s="31">
        <v>1</v>
      </c>
      <c r="M346" s="73">
        <v>732</v>
      </c>
    </row>
    <row r="347" ht="22" customHeight="1" spans="1:13">
      <c r="A347" s="10"/>
      <c r="B347" s="14"/>
      <c r="C347" s="12">
        <v>6</v>
      </c>
      <c r="D347" s="81" t="s">
        <v>369</v>
      </c>
      <c r="E347" s="81" t="s">
        <v>20</v>
      </c>
      <c r="F347" s="13" t="s">
        <v>17</v>
      </c>
      <c r="G347" s="81" t="s">
        <v>18</v>
      </c>
      <c r="H347" s="13">
        <v>7</v>
      </c>
      <c r="I347" s="72">
        <v>732</v>
      </c>
      <c r="J347" s="30"/>
      <c r="K347" s="31"/>
      <c r="L347" s="31">
        <v>1</v>
      </c>
      <c r="M347" s="73">
        <v>732</v>
      </c>
    </row>
    <row r="348" ht="22" customHeight="1" spans="1:13">
      <c r="A348" s="10"/>
      <c r="B348" s="14"/>
      <c r="C348" s="12">
        <v>7</v>
      </c>
      <c r="D348" s="12" t="s">
        <v>370</v>
      </c>
      <c r="E348" s="82" t="s">
        <v>16</v>
      </c>
      <c r="F348" s="13" t="s">
        <v>17</v>
      </c>
      <c r="G348" s="81" t="s">
        <v>18</v>
      </c>
      <c r="H348" s="12">
        <v>2</v>
      </c>
      <c r="I348" s="72">
        <v>732</v>
      </c>
      <c r="J348" s="31"/>
      <c r="K348" s="31"/>
      <c r="L348" s="31">
        <v>1</v>
      </c>
      <c r="M348" s="73">
        <v>732</v>
      </c>
    </row>
    <row r="349" ht="22" customHeight="1" spans="1:13">
      <c r="A349" s="10"/>
      <c r="B349" s="14"/>
      <c r="C349" s="12">
        <v>8</v>
      </c>
      <c r="D349" s="12" t="s">
        <v>371</v>
      </c>
      <c r="E349" s="82" t="s">
        <v>20</v>
      </c>
      <c r="F349" s="13" t="s">
        <v>17</v>
      </c>
      <c r="G349" s="81" t="s">
        <v>18</v>
      </c>
      <c r="H349" s="12">
        <v>2</v>
      </c>
      <c r="I349" s="72">
        <v>732</v>
      </c>
      <c r="J349" s="31"/>
      <c r="K349" s="31"/>
      <c r="L349" s="31">
        <v>1</v>
      </c>
      <c r="M349" s="73">
        <v>732</v>
      </c>
    </row>
    <row r="350" ht="22" customHeight="1" spans="1:13">
      <c r="A350" s="15" t="s">
        <v>21</v>
      </c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34"/>
      <c r="M350" s="35">
        <f>SUM(M342:M349)</f>
        <v>5856</v>
      </c>
    </row>
    <row r="351" ht="22" customHeight="1" spans="1:13">
      <c r="A351" s="89">
        <v>56</v>
      </c>
      <c r="B351" s="90" t="s">
        <v>372</v>
      </c>
      <c r="C351" s="19">
        <v>1</v>
      </c>
      <c r="D351" s="19" t="s">
        <v>373</v>
      </c>
      <c r="E351" s="49" t="s">
        <v>20</v>
      </c>
      <c r="F351" s="13" t="s">
        <v>17</v>
      </c>
      <c r="G351" s="49" t="s">
        <v>18</v>
      </c>
      <c r="H351" s="19">
        <v>5</v>
      </c>
      <c r="I351" s="72">
        <v>732</v>
      </c>
      <c r="J351" s="60"/>
      <c r="K351" s="60"/>
      <c r="L351" s="19">
        <v>1</v>
      </c>
      <c r="M351" s="73">
        <v>732</v>
      </c>
    </row>
    <row r="352" ht="22" customHeight="1" spans="1:13">
      <c r="A352" s="91"/>
      <c r="B352" s="92"/>
      <c r="C352" s="19">
        <v>2</v>
      </c>
      <c r="D352" s="19" t="s">
        <v>374</v>
      </c>
      <c r="E352" s="49" t="s">
        <v>20</v>
      </c>
      <c r="F352" s="13" t="s">
        <v>17</v>
      </c>
      <c r="G352" s="49" t="s">
        <v>18</v>
      </c>
      <c r="H352" s="19">
        <v>5</v>
      </c>
      <c r="I352" s="72">
        <v>732</v>
      </c>
      <c r="J352" s="60"/>
      <c r="K352" s="60"/>
      <c r="L352" s="19">
        <v>1</v>
      </c>
      <c r="M352" s="73">
        <v>732</v>
      </c>
    </row>
    <row r="353" ht="22" customHeight="1" spans="1:13">
      <c r="A353" s="15" t="s">
        <v>21</v>
      </c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34"/>
      <c r="M353" s="35">
        <f>SUM(M351:M352)</f>
        <v>1464</v>
      </c>
    </row>
    <row r="354" ht="22" customHeight="1" spans="1:13">
      <c r="A354" s="10">
        <v>57</v>
      </c>
      <c r="B354" s="11" t="s">
        <v>375</v>
      </c>
      <c r="C354" s="12">
        <v>1</v>
      </c>
      <c r="D354" s="93" t="s">
        <v>376</v>
      </c>
      <c r="E354" s="94" t="s">
        <v>16</v>
      </c>
      <c r="F354" s="94" t="s">
        <v>17</v>
      </c>
      <c r="G354" s="95" t="s">
        <v>18</v>
      </c>
      <c r="H354" s="93">
        <v>32</v>
      </c>
      <c r="I354" s="96">
        <v>732</v>
      </c>
      <c r="J354" s="31"/>
      <c r="K354" s="31"/>
      <c r="L354" s="93">
        <v>1</v>
      </c>
      <c r="M354" s="96">
        <f t="shared" ref="M354:M365" si="14">I354*L354</f>
        <v>732</v>
      </c>
    </row>
    <row r="355" ht="22" customHeight="1" spans="1:13">
      <c r="A355" s="10"/>
      <c r="B355" s="14"/>
      <c r="C355" s="12">
        <v>2</v>
      </c>
      <c r="D355" s="93" t="s">
        <v>377</v>
      </c>
      <c r="E355" s="95" t="s">
        <v>20</v>
      </c>
      <c r="F355" s="95" t="s">
        <v>17</v>
      </c>
      <c r="G355" s="95" t="s">
        <v>18</v>
      </c>
      <c r="H355" s="93">
        <v>30</v>
      </c>
      <c r="I355" s="96">
        <v>732</v>
      </c>
      <c r="J355" s="31"/>
      <c r="K355" s="31"/>
      <c r="L355" s="93">
        <v>1</v>
      </c>
      <c r="M355" s="96">
        <f t="shared" si="14"/>
        <v>732</v>
      </c>
    </row>
    <row r="356" ht="22" customHeight="1" spans="1:13">
      <c r="A356" s="10"/>
      <c r="B356" s="14"/>
      <c r="C356" s="12">
        <v>3</v>
      </c>
      <c r="D356" s="93" t="s">
        <v>378</v>
      </c>
      <c r="E356" s="95" t="s">
        <v>16</v>
      </c>
      <c r="F356" s="95" t="s">
        <v>17</v>
      </c>
      <c r="G356" s="95" t="s">
        <v>18</v>
      </c>
      <c r="H356" s="93">
        <v>19</v>
      </c>
      <c r="I356" s="96">
        <v>732</v>
      </c>
      <c r="J356" s="31"/>
      <c r="K356" s="31"/>
      <c r="L356" s="93">
        <v>1</v>
      </c>
      <c r="M356" s="96">
        <f t="shared" si="14"/>
        <v>732</v>
      </c>
    </row>
    <row r="357" ht="22" customHeight="1" spans="1:13">
      <c r="A357" s="10"/>
      <c r="B357" s="14"/>
      <c r="C357" s="12">
        <v>4</v>
      </c>
      <c r="D357" s="93" t="s">
        <v>379</v>
      </c>
      <c r="E357" s="95" t="s">
        <v>20</v>
      </c>
      <c r="F357" s="95" t="s">
        <v>17</v>
      </c>
      <c r="G357" s="95" t="s">
        <v>18</v>
      </c>
      <c r="H357" s="93">
        <v>18</v>
      </c>
      <c r="I357" s="96">
        <v>732</v>
      </c>
      <c r="J357" s="31"/>
      <c r="K357" s="31"/>
      <c r="L357" s="93">
        <v>1</v>
      </c>
      <c r="M357" s="96">
        <f t="shared" si="14"/>
        <v>732</v>
      </c>
    </row>
    <row r="358" ht="22" customHeight="1" spans="1:13">
      <c r="A358" s="10"/>
      <c r="B358" s="14"/>
      <c r="C358" s="12">
        <v>5</v>
      </c>
      <c r="D358" s="96" t="s">
        <v>380</v>
      </c>
      <c r="E358" s="95" t="s">
        <v>20</v>
      </c>
      <c r="F358" s="97" t="s">
        <v>36</v>
      </c>
      <c r="G358" s="95" t="s">
        <v>18</v>
      </c>
      <c r="H358" s="93">
        <v>16</v>
      </c>
      <c r="I358" s="96">
        <v>732</v>
      </c>
      <c r="J358" s="31"/>
      <c r="K358" s="31"/>
      <c r="L358" s="96">
        <v>1</v>
      </c>
      <c r="M358" s="96">
        <f t="shared" si="14"/>
        <v>732</v>
      </c>
    </row>
    <row r="359" ht="22" customHeight="1" spans="1:13">
      <c r="A359" s="10"/>
      <c r="B359" s="14"/>
      <c r="C359" s="12">
        <v>6</v>
      </c>
      <c r="D359" s="93" t="s">
        <v>381</v>
      </c>
      <c r="E359" s="95" t="s">
        <v>20</v>
      </c>
      <c r="F359" s="95" t="s">
        <v>17</v>
      </c>
      <c r="G359" s="95" t="s">
        <v>18</v>
      </c>
      <c r="H359" s="93">
        <v>16</v>
      </c>
      <c r="I359" s="96">
        <v>732</v>
      </c>
      <c r="J359" s="31"/>
      <c r="K359" s="31"/>
      <c r="L359" s="96">
        <v>1</v>
      </c>
      <c r="M359" s="96">
        <f t="shared" si="14"/>
        <v>732</v>
      </c>
    </row>
    <row r="360" ht="22" customHeight="1" spans="1:13">
      <c r="A360" s="10"/>
      <c r="B360" s="14"/>
      <c r="C360" s="12">
        <v>7</v>
      </c>
      <c r="D360" s="93" t="s">
        <v>382</v>
      </c>
      <c r="E360" s="95" t="s">
        <v>20</v>
      </c>
      <c r="F360" s="95" t="s">
        <v>17</v>
      </c>
      <c r="G360" s="95" t="s">
        <v>18</v>
      </c>
      <c r="H360" s="93">
        <v>13</v>
      </c>
      <c r="I360" s="96">
        <v>732</v>
      </c>
      <c r="J360" s="31"/>
      <c r="K360" s="31"/>
      <c r="L360" s="96">
        <v>1</v>
      </c>
      <c r="M360" s="96">
        <f t="shared" si="14"/>
        <v>732</v>
      </c>
    </row>
    <row r="361" ht="22" customHeight="1" spans="1:13">
      <c r="A361" s="10"/>
      <c r="B361" s="14"/>
      <c r="C361" s="12">
        <v>8</v>
      </c>
      <c r="D361" s="93" t="s">
        <v>383</v>
      </c>
      <c r="E361" s="95" t="s">
        <v>16</v>
      </c>
      <c r="F361" s="95" t="s">
        <v>17</v>
      </c>
      <c r="G361" s="95" t="s">
        <v>18</v>
      </c>
      <c r="H361" s="93">
        <v>13</v>
      </c>
      <c r="I361" s="96">
        <v>732</v>
      </c>
      <c r="J361" s="31"/>
      <c r="K361" s="31"/>
      <c r="L361" s="96">
        <v>1</v>
      </c>
      <c r="M361" s="96">
        <f t="shared" si="14"/>
        <v>732</v>
      </c>
    </row>
    <row r="362" ht="22" customHeight="1" spans="1:13">
      <c r="A362" s="10"/>
      <c r="B362" s="14"/>
      <c r="C362" s="12">
        <v>9</v>
      </c>
      <c r="D362" s="12" t="s">
        <v>384</v>
      </c>
      <c r="E362" s="13" t="s">
        <v>20</v>
      </c>
      <c r="F362" s="13" t="s">
        <v>17</v>
      </c>
      <c r="G362" s="95" t="s">
        <v>18</v>
      </c>
      <c r="H362" s="12">
        <v>11</v>
      </c>
      <c r="I362" s="96">
        <v>732</v>
      </c>
      <c r="J362" s="31"/>
      <c r="K362" s="31"/>
      <c r="L362" s="12">
        <v>1</v>
      </c>
      <c r="M362" s="96">
        <f t="shared" si="14"/>
        <v>732</v>
      </c>
    </row>
    <row r="363" ht="22" customHeight="1" spans="1:13">
      <c r="A363" s="10"/>
      <c r="B363" s="14"/>
      <c r="C363" s="12">
        <v>10</v>
      </c>
      <c r="D363" s="98" t="s">
        <v>385</v>
      </c>
      <c r="E363" s="95" t="s">
        <v>16</v>
      </c>
      <c r="F363" s="13" t="s">
        <v>17</v>
      </c>
      <c r="G363" s="95" t="s">
        <v>18</v>
      </c>
      <c r="H363" s="12">
        <v>8</v>
      </c>
      <c r="I363" s="96">
        <v>732</v>
      </c>
      <c r="J363" s="31"/>
      <c r="K363" s="31"/>
      <c r="L363" s="12">
        <v>1</v>
      </c>
      <c r="M363" s="96">
        <f t="shared" si="14"/>
        <v>732</v>
      </c>
    </row>
    <row r="364" ht="22" customHeight="1" spans="1:13">
      <c r="A364" s="10"/>
      <c r="B364" s="14"/>
      <c r="C364" s="12">
        <v>11</v>
      </c>
      <c r="D364" s="98" t="s">
        <v>386</v>
      </c>
      <c r="E364" s="95" t="s">
        <v>20</v>
      </c>
      <c r="F364" s="13" t="s">
        <v>17</v>
      </c>
      <c r="G364" s="95" t="s">
        <v>18</v>
      </c>
      <c r="H364" s="12">
        <v>5</v>
      </c>
      <c r="I364" s="96">
        <v>732</v>
      </c>
      <c r="J364" s="31"/>
      <c r="K364" s="31"/>
      <c r="L364" s="12">
        <v>1</v>
      </c>
      <c r="M364" s="96">
        <f t="shared" si="14"/>
        <v>732</v>
      </c>
    </row>
    <row r="365" ht="22" customHeight="1" spans="1:13">
      <c r="A365" s="10"/>
      <c r="B365" s="14"/>
      <c r="C365" s="12">
        <v>12</v>
      </c>
      <c r="D365" s="12" t="s">
        <v>387</v>
      </c>
      <c r="E365" s="95" t="s">
        <v>16</v>
      </c>
      <c r="F365" s="13" t="s">
        <v>17</v>
      </c>
      <c r="G365" s="95" t="s">
        <v>18</v>
      </c>
      <c r="H365" s="13">
        <v>3</v>
      </c>
      <c r="I365" s="96">
        <v>732</v>
      </c>
      <c r="J365" s="30"/>
      <c r="K365" s="31"/>
      <c r="L365" s="31">
        <v>1</v>
      </c>
      <c r="M365" s="96">
        <f t="shared" si="14"/>
        <v>732</v>
      </c>
    </row>
    <row r="366" ht="22" customHeight="1" spans="1:13">
      <c r="A366" s="10"/>
      <c r="B366" s="14"/>
      <c r="C366" s="12">
        <v>13</v>
      </c>
      <c r="D366" s="98" t="s">
        <v>388</v>
      </c>
      <c r="E366" s="95" t="s">
        <v>20</v>
      </c>
      <c r="F366" s="13" t="s">
        <v>17</v>
      </c>
      <c r="G366" s="95" t="s">
        <v>18</v>
      </c>
      <c r="H366" s="12">
        <v>1</v>
      </c>
      <c r="I366" s="96">
        <v>732</v>
      </c>
      <c r="J366" s="31"/>
      <c r="K366" s="31"/>
      <c r="L366" s="12">
        <v>1</v>
      </c>
      <c r="M366" s="96">
        <v>732</v>
      </c>
    </row>
    <row r="367" ht="22" customHeight="1" spans="1:13">
      <c r="A367" s="10"/>
      <c r="B367" s="14"/>
      <c r="C367" s="12">
        <v>14</v>
      </c>
      <c r="D367" s="12" t="s">
        <v>389</v>
      </c>
      <c r="E367" s="95" t="s">
        <v>16</v>
      </c>
      <c r="F367" s="13" t="s">
        <v>17</v>
      </c>
      <c r="G367" s="95" t="s">
        <v>18</v>
      </c>
      <c r="H367" s="13">
        <v>1</v>
      </c>
      <c r="I367" s="96">
        <v>732</v>
      </c>
      <c r="J367" s="30"/>
      <c r="K367" s="31"/>
      <c r="L367" s="31">
        <v>1</v>
      </c>
      <c r="M367" s="96">
        <f>I367*L367</f>
        <v>732</v>
      </c>
    </row>
    <row r="368" ht="22" customHeight="1" spans="1:13">
      <c r="A368" s="10"/>
      <c r="B368" s="99"/>
      <c r="C368" s="12">
        <v>15</v>
      </c>
      <c r="D368" s="30" t="s">
        <v>390</v>
      </c>
      <c r="E368" s="95" t="s">
        <v>16</v>
      </c>
      <c r="F368" s="13" t="s">
        <v>36</v>
      </c>
      <c r="G368" s="95" t="s">
        <v>18</v>
      </c>
      <c r="H368" s="13">
        <v>0</v>
      </c>
      <c r="I368" s="96">
        <v>732</v>
      </c>
      <c r="J368" s="30"/>
      <c r="K368" s="31"/>
      <c r="L368" s="31">
        <v>1</v>
      </c>
      <c r="M368" s="96">
        <f>I368*L368</f>
        <v>732</v>
      </c>
    </row>
    <row r="369" ht="22" customHeight="1" spans="1:13">
      <c r="A369" s="15" t="s">
        <v>21</v>
      </c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34"/>
      <c r="M369" s="35">
        <f>SUM(M354:M368)</f>
        <v>10980</v>
      </c>
    </row>
    <row r="370" ht="22" customHeight="1" spans="1:13">
      <c r="A370" s="10">
        <v>58</v>
      </c>
      <c r="B370" s="11" t="s">
        <v>391</v>
      </c>
      <c r="C370" s="12">
        <v>1</v>
      </c>
      <c r="D370" s="12" t="s">
        <v>392</v>
      </c>
      <c r="E370" s="13" t="s">
        <v>20</v>
      </c>
      <c r="F370" s="13" t="s">
        <v>17</v>
      </c>
      <c r="G370" s="13" t="s">
        <v>18</v>
      </c>
      <c r="H370" s="12">
        <v>20</v>
      </c>
      <c r="I370" s="30">
        <v>732</v>
      </c>
      <c r="J370" s="31"/>
      <c r="K370" s="31"/>
      <c r="L370" s="12">
        <v>1</v>
      </c>
      <c r="M370" s="33">
        <v>732</v>
      </c>
    </row>
    <row r="371" ht="22" customHeight="1" spans="1:13">
      <c r="A371" s="10"/>
      <c r="B371" s="14"/>
      <c r="C371" s="12">
        <v>2</v>
      </c>
      <c r="D371" s="12" t="s">
        <v>393</v>
      </c>
      <c r="E371" s="13" t="s">
        <v>20</v>
      </c>
      <c r="F371" s="13" t="s">
        <v>17</v>
      </c>
      <c r="G371" s="13" t="s">
        <v>18</v>
      </c>
      <c r="H371" s="12">
        <v>10</v>
      </c>
      <c r="I371" s="30">
        <v>732</v>
      </c>
      <c r="J371" s="31"/>
      <c r="K371" s="31"/>
      <c r="L371" s="12">
        <v>1</v>
      </c>
      <c r="M371" s="33">
        <v>732</v>
      </c>
    </row>
    <row r="372" ht="22" customHeight="1" spans="1:13">
      <c r="A372" s="15" t="s">
        <v>21</v>
      </c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34"/>
      <c r="M372" s="35">
        <f>SUM(M370:M371)</f>
        <v>1464</v>
      </c>
    </row>
    <row r="373" ht="22" customHeight="1" spans="1:13">
      <c r="A373" s="10">
        <v>59</v>
      </c>
      <c r="B373" s="62" t="s">
        <v>394</v>
      </c>
      <c r="C373" s="12">
        <v>1</v>
      </c>
      <c r="D373" s="12" t="s">
        <v>395</v>
      </c>
      <c r="E373" s="13" t="s">
        <v>16</v>
      </c>
      <c r="F373" s="13" t="s">
        <v>17</v>
      </c>
      <c r="G373" s="13" t="s">
        <v>18</v>
      </c>
      <c r="H373" s="12">
        <v>14</v>
      </c>
      <c r="I373" s="30">
        <v>732</v>
      </c>
      <c r="J373" s="31"/>
      <c r="K373" s="31"/>
      <c r="L373" s="12">
        <v>1</v>
      </c>
      <c r="M373" s="33">
        <v>732</v>
      </c>
    </row>
    <row r="374" ht="22" customHeight="1" spans="1:13">
      <c r="A374" s="15" t="s">
        <v>21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34"/>
      <c r="M374" s="35">
        <v>732</v>
      </c>
    </row>
    <row r="375" ht="22" customHeight="1" spans="1:13">
      <c r="A375" s="10">
        <v>60</v>
      </c>
      <c r="B375" s="11" t="s">
        <v>396</v>
      </c>
      <c r="C375" s="12">
        <v>1</v>
      </c>
      <c r="D375" s="12" t="s">
        <v>397</v>
      </c>
      <c r="E375" s="13" t="s">
        <v>20</v>
      </c>
      <c r="F375" s="13" t="s">
        <v>17</v>
      </c>
      <c r="G375" s="13" t="s">
        <v>18</v>
      </c>
      <c r="H375" s="12">
        <v>9</v>
      </c>
      <c r="I375" s="30">
        <v>732</v>
      </c>
      <c r="J375" s="31"/>
      <c r="K375" s="31"/>
      <c r="L375" s="12">
        <v>1</v>
      </c>
      <c r="M375" s="33">
        <v>732</v>
      </c>
    </row>
    <row r="376" ht="22" customHeight="1" spans="1:13">
      <c r="A376" s="10"/>
      <c r="B376" s="14"/>
      <c r="C376" s="12">
        <v>2</v>
      </c>
      <c r="D376" s="12" t="s">
        <v>398</v>
      </c>
      <c r="E376" s="13" t="s">
        <v>20</v>
      </c>
      <c r="F376" s="13" t="s">
        <v>17</v>
      </c>
      <c r="G376" s="13" t="s">
        <v>18</v>
      </c>
      <c r="H376" s="12">
        <v>2</v>
      </c>
      <c r="I376" s="30">
        <v>732</v>
      </c>
      <c r="J376" s="31"/>
      <c r="K376" s="31"/>
      <c r="L376" s="12">
        <v>1</v>
      </c>
      <c r="M376" s="33">
        <v>732</v>
      </c>
    </row>
    <row r="377" ht="22" customHeight="1" spans="1:13">
      <c r="A377" s="15" t="s">
        <v>21</v>
      </c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34"/>
      <c r="M377" s="35">
        <f>SUM(M375:M376)</f>
        <v>1464</v>
      </c>
    </row>
    <row r="378" ht="22" customHeight="1" spans="1:13">
      <c r="A378" s="10">
        <v>61</v>
      </c>
      <c r="B378" s="62" t="s">
        <v>399</v>
      </c>
      <c r="C378" s="12">
        <v>1</v>
      </c>
      <c r="D378" s="12" t="s">
        <v>400</v>
      </c>
      <c r="E378" s="13" t="s">
        <v>20</v>
      </c>
      <c r="F378" s="13" t="s">
        <v>17</v>
      </c>
      <c r="G378" s="13" t="s">
        <v>18</v>
      </c>
      <c r="H378" s="12">
        <v>11</v>
      </c>
      <c r="I378" s="30">
        <v>732</v>
      </c>
      <c r="J378" s="31"/>
      <c r="K378" s="31"/>
      <c r="L378" s="12">
        <v>1</v>
      </c>
      <c r="M378" s="33">
        <v>732</v>
      </c>
    </row>
    <row r="379" ht="22" customHeight="1" spans="1:13">
      <c r="A379" s="15" t="s">
        <v>21</v>
      </c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34"/>
      <c r="M379" s="35">
        <v>732</v>
      </c>
    </row>
    <row r="380" ht="22" customHeight="1" spans="1:13">
      <c r="A380" s="100">
        <v>62</v>
      </c>
      <c r="B380" s="62" t="s">
        <v>401</v>
      </c>
      <c r="C380" s="19">
        <v>1</v>
      </c>
      <c r="D380" s="19" t="s">
        <v>402</v>
      </c>
      <c r="E380" s="49" t="s">
        <v>20</v>
      </c>
      <c r="F380" s="49" t="s">
        <v>17</v>
      </c>
      <c r="G380" s="49" t="s">
        <v>18</v>
      </c>
      <c r="H380" s="19">
        <v>21</v>
      </c>
      <c r="I380" s="30">
        <v>732</v>
      </c>
      <c r="J380" s="31"/>
      <c r="K380" s="31"/>
      <c r="L380" s="12">
        <v>1</v>
      </c>
      <c r="M380" s="33">
        <v>732</v>
      </c>
    </row>
    <row r="381" ht="22" customHeight="1" spans="1:13">
      <c r="A381" s="15" t="s">
        <v>21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34"/>
      <c r="M381" s="35">
        <v>732</v>
      </c>
    </row>
    <row r="382" ht="22" customHeight="1" spans="1:13">
      <c r="A382" s="10">
        <v>63</v>
      </c>
      <c r="B382" s="11" t="s">
        <v>403</v>
      </c>
      <c r="C382" s="12">
        <v>1</v>
      </c>
      <c r="D382" s="12" t="s">
        <v>404</v>
      </c>
      <c r="E382" s="13" t="s">
        <v>20</v>
      </c>
      <c r="F382" s="13" t="s">
        <v>17</v>
      </c>
      <c r="G382" s="13" t="s">
        <v>18</v>
      </c>
      <c r="H382" s="12">
        <v>5</v>
      </c>
      <c r="I382" s="30">
        <v>732</v>
      </c>
      <c r="J382" s="31"/>
      <c r="K382" s="31"/>
      <c r="L382" s="12">
        <v>1</v>
      </c>
      <c r="M382" s="33">
        <v>732</v>
      </c>
    </row>
    <row r="383" ht="22" customHeight="1" spans="1:13">
      <c r="A383" s="10"/>
      <c r="B383" s="14"/>
      <c r="C383" s="12">
        <v>2</v>
      </c>
      <c r="D383" s="12" t="s">
        <v>405</v>
      </c>
      <c r="E383" s="13" t="s">
        <v>20</v>
      </c>
      <c r="F383" s="13" t="s">
        <v>17</v>
      </c>
      <c r="G383" s="13" t="s">
        <v>18</v>
      </c>
      <c r="H383" s="12">
        <v>2</v>
      </c>
      <c r="I383" s="30">
        <v>732</v>
      </c>
      <c r="J383" s="31"/>
      <c r="K383" s="31"/>
      <c r="L383" s="12">
        <v>1</v>
      </c>
      <c r="M383" s="33">
        <v>732</v>
      </c>
    </row>
    <row r="384" ht="22" customHeight="1" spans="1:13">
      <c r="A384" s="15" t="s">
        <v>21</v>
      </c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34"/>
      <c r="M384" s="35">
        <f>SUM(M382:M383)</f>
        <v>1464</v>
      </c>
    </row>
    <row r="385" ht="22" customHeight="1" spans="1:13">
      <c r="A385" s="10">
        <v>64</v>
      </c>
      <c r="B385" s="62" t="s">
        <v>406</v>
      </c>
      <c r="C385" s="101">
        <v>1</v>
      </c>
      <c r="D385" s="101" t="s">
        <v>407</v>
      </c>
      <c r="E385" s="102" t="s">
        <v>20</v>
      </c>
      <c r="F385" s="102" t="s">
        <v>17</v>
      </c>
      <c r="G385" s="13" t="s">
        <v>18</v>
      </c>
      <c r="H385" s="101">
        <v>11</v>
      </c>
      <c r="I385" s="25">
        <v>732</v>
      </c>
      <c r="J385" s="101"/>
      <c r="K385" s="101"/>
      <c r="L385" s="101">
        <v>1</v>
      </c>
      <c r="M385" s="39">
        <v>732</v>
      </c>
    </row>
    <row r="386" ht="22" customHeight="1" spans="1:13">
      <c r="A386" s="15" t="s">
        <v>21</v>
      </c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34"/>
      <c r="M386" s="35">
        <v>732</v>
      </c>
    </row>
    <row r="387" ht="22" customHeight="1" spans="1:13">
      <c r="A387" s="10">
        <v>65</v>
      </c>
      <c r="B387" s="11" t="s">
        <v>408</v>
      </c>
      <c r="C387" s="20">
        <v>1</v>
      </c>
      <c r="D387" s="12" t="s">
        <v>409</v>
      </c>
      <c r="E387" s="13" t="s">
        <v>20</v>
      </c>
      <c r="F387" s="13" t="s">
        <v>17</v>
      </c>
      <c r="G387" s="21" t="s">
        <v>31</v>
      </c>
      <c r="H387" s="12">
        <v>32</v>
      </c>
      <c r="I387" s="30">
        <v>366</v>
      </c>
      <c r="J387" s="31">
        <v>91.5</v>
      </c>
      <c r="K387" s="31">
        <v>22.88</v>
      </c>
      <c r="L387" s="12">
        <v>1</v>
      </c>
      <c r="M387" s="33">
        <v>480.38</v>
      </c>
    </row>
    <row r="388" ht="22" customHeight="1" spans="1:13">
      <c r="A388" s="10"/>
      <c r="B388" s="14"/>
      <c r="C388" s="22"/>
      <c r="D388" s="12" t="s">
        <v>410</v>
      </c>
      <c r="E388" s="13" t="s">
        <v>20</v>
      </c>
      <c r="F388" s="13" t="s">
        <v>17</v>
      </c>
      <c r="G388" s="23"/>
      <c r="H388" s="12">
        <v>32</v>
      </c>
      <c r="I388" s="30">
        <v>732</v>
      </c>
      <c r="J388" s="31">
        <v>366</v>
      </c>
      <c r="K388" s="31">
        <v>22.88</v>
      </c>
      <c r="L388" s="12">
        <v>1</v>
      </c>
      <c r="M388" s="33">
        <v>1120.88</v>
      </c>
    </row>
    <row r="389" ht="22" customHeight="1" spans="1:13">
      <c r="A389" s="10"/>
      <c r="B389" s="14"/>
      <c r="C389" s="20">
        <v>2</v>
      </c>
      <c r="D389" s="12" t="s">
        <v>411</v>
      </c>
      <c r="E389" s="13" t="s">
        <v>20</v>
      </c>
      <c r="F389" s="13" t="s">
        <v>17</v>
      </c>
      <c r="G389" s="21" t="s">
        <v>31</v>
      </c>
      <c r="H389" s="12">
        <v>8</v>
      </c>
      <c r="I389" s="30">
        <v>366</v>
      </c>
      <c r="J389" s="31">
        <v>91.5</v>
      </c>
      <c r="K389" s="31">
        <v>22.88</v>
      </c>
      <c r="L389" s="12">
        <v>1</v>
      </c>
      <c r="M389" s="33">
        <v>480.38</v>
      </c>
    </row>
    <row r="390" ht="22" customHeight="1" spans="1:13">
      <c r="A390" s="10"/>
      <c r="B390" s="14"/>
      <c r="C390" s="22"/>
      <c r="D390" s="12" t="s">
        <v>412</v>
      </c>
      <c r="E390" s="13" t="s">
        <v>20</v>
      </c>
      <c r="F390" s="13" t="s">
        <v>17</v>
      </c>
      <c r="G390" s="23"/>
      <c r="H390" s="12">
        <v>8</v>
      </c>
      <c r="I390" s="30">
        <v>732</v>
      </c>
      <c r="J390" s="31">
        <v>366</v>
      </c>
      <c r="K390" s="31">
        <v>22.88</v>
      </c>
      <c r="L390" s="12">
        <v>1</v>
      </c>
      <c r="M390" s="33">
        <v>1120.88</v>
      </c>
    </row>
    <row r="391" ht="22" customHeight="1" spans="1:13">
      <c r="A391" s="10"/>
      <c r="B391" s="14"/>
      <c r="C391" s="20">
        <v>3</v>
      </c>
      <c r="D391" s="12" t="s">
        <v>413</v>
      </c>
      <c r="E391" s="13" t="s">
        <v>20</v>
      </c>
      <c r="F391" s="13" t="s">
        <v>17</v>
      </c>
      <c r="G391" s="21" t="s">
        <v>31</v>
      </c>
      <c r="H391" s="12">
        <v>2</v>
      </c>
      <c r="I391" s="30">
        <v>366</v>
      </c>
      <c r="J391" s="31">
        <v>91.5</v>
      </c>
      <c r="K391" s="31">
        <v>22.88</v>
      </c>
      <c r="L391" s="12">
        <v>1</v>
      </c>
      <c r="M391" s="33">
        <v>480.38</v>
      </c>
    </row>
    <row r="392" ht="22" customHeight="1" spans="1:13">
      <c r="A392" s="10"/>
      <c r="B392" s="14"/>
      <c r="C392" s="22"/>
      <c r="D392" s="12" t="s">
        <v>414</v>
      </c>
      <c r="E392" s="13" t="s">
        <v>20</v>
      </c>
      <c r="F392" s="13" t="s">
        <v>17</v>
      </c>
      <c r="G392" s="23"/>
      <c r="H392" s="12">
        <v>1</v>
      </c>
      <c r="I392" s="30">
        <v>732</v>
      </c>
      <c r="J392" s="31">
        <v>366</v>
      </c>
      <c r="K392" s="31">
        <v>22.88</v>
      </c>
      <c r="L392" s="12">
        <v>1</v>
      </c>
      <c r="M392" s="33">
        <v>1120.88</v>
      </c>
    </row>
    <row r="393" ht="22" customHeight="1" spans="1:13">
      <c r="A393" s="10"/>
      <c r="B393" s="14"/>
      <c r="C393" s="12">
        <v>4</v>
      </c>
      <c r="D393" s="12" t="s">
        <v>415</v>
      </c>
      <c r="E393" s="13" t="s">
        <v>20</v>
      </c>
      <c r="F393" s="13" t="s">
        <v>17</v>
      </c>
      <c r="G393" s="13" t="s">
        <v>18</v>
      </c>
      <c r="H393" s="12">
        <v>32</v>
      </c>
      <c r="I393" s="30">
        <v>732</v>
      </c>
      <c r="J393" s="31"/>
      <c r="K393" s="31"/>
      <c r="L393" s="12">
        <v>1</v>
      </c>
      <c r="M393" s="33">
        <v>732</v>
      </c>
    </row>
    <row r="394" ht="22" customHeight="1" spans="1:13">
      <c r="A394" s="10"/>
      <c r="B394" s="14"/>
      <c r="C394" s="12">
        <v>5</v>
      </c>
      <c r="D394" s="12" t="s">
        <v>416</v>
      </c>
      <c r="E394" s="13" t="s">
        <v>20</v>
      </c>
      <c r="F394" s="13" t="s">
        <v>17</v>
      </c>
      <c r="G394" s="13" t="s">
        <v>18</v>
      </c>
      <c r="H394" s="12">
        <v>32</v>
      </c>
      <c r="I394" s="30">
        <v>732</v>
      </c>
      <c r="J394" s="31"/>
      <c r="K394" s="31"/>
      <c r="L394" s="12">
        <v>1</v>
      </c>
      <c r="M394" s="33">
        <v>732</v>
      </c>
    </row>
    <row r="395" ht="22" customHeight="1" spans="1:13">
      <c r="A395" s="10"/>
      <c r="B395" s="14"/>
      <c r="C395" s="12">
        <v>6</v>
      </c>
      <c r="D395" s="26" t="s">
        <v>417</v>
      </c>
      <c r="E395" s="13" t="s">
        <v>20</v>
      </c>
      <c r="F395" s="13" t="s">
        <v>17</v>
      </c>
      <c r="G395" s="13" t="s">
        <v>18</v>
      </c>
      <c r="H395" s="12">
        <v>25</v>
      </c>
      <c r="I395" s="30">
        <v>732</v>
      </c>
      <c r="J395" s="31"/>
      <c r="K395" s="31"/>
      <c r="L395" s="12">
        <v>1</v>
      </c>
      <c r="M395" s="33">
        <v>732</v>
      </c>
    </row>
    <row r="396" ht="22" customHeight="1" spans="1:13">
      <c r="A396" s="10"/>
      <c r="B396" s="14"/>
      <c r="C396" s="12">
        <v>7</v>
      </c>
      <c r="D396" s="12" t="s">
        <v>418</v>
      </c>
      <c r="E396" s="13" t="s">
        <v>20</v>
      </c>
      <c r="F396" s="13" t="s">
        <v>25</v>
      </c>
      <c r="G396" s="13" t="s">
        <v>18</v>
      </c>
      <c r="H396" s="12">
        <v>20</v>
      </c>
      <c r="I396" s="30">
        <v>732</v>
      </c>
      <c r="J396" s="31"/>
      <c r="K396" s="31"/>
      <c r="L396" s="12">
        <v>1</v>
      </c>
      <c r="M396" s="33">
        <v>732</v>
      </c>
    </row>
    <row r="397" ht="22" customHeight="1" spans="1:13">
      <c r="A397" s="10"/>
      <c r="B397" s="14"/>
      <c r="C397" s="12">
        <v>8</v>
      </c>
      <c r="D397" s="12" t="s">
        <v>419</v>
      </c>
      <c r="E397" s="13" t="s">
        <v>20</v>
      </c>
      <c r="F397" s="13" t="s">
        <v>17</v>
      </c>
      <c r="G397" s="13" t="s">
        <v>18</v>
      </c>
      <c r="H397" s="12">
        <v>2</v>
      </c>
      <c r="I397" s="30">
        <v>732</v>
      </c>
      <c r="J397" s="31"/>
      <c r="K397" s="31"/>
      <c r="L397" s="12">
        <v>1</v>
      </c>
      <c r="M397" s="33">
        <v>732</v>
      </c>
    </row>
    <row r="398" ht="22" customHeight="1" spans="1:13">
      <c r="A398" s="10"/>
      <c r="B398" s="14"/>
      <c r="C398" s="12">
        <v>9</v>
      </c>
      <c r="D398" s="12" t="s">
        <v>420</v>
      </c>
      <c r="E398" s="13" t="s">
        <v>20</v>
      </c>
      <c r="F398" s="13" t="s">
        <v>17</v>
      </c>
      <c r="G398" s="13" t="s">
        <v>18</v>
      </c>
      <c r="H398" s="12">
        <v>1</v>
      </c>
      <c r="I398" s="30">
        <v>732</v>
      </c>
      <c r="J398" s="31"/>
      <c r="K398" s="31"/>
      <c r="L398" s="12">
        <v>1</v>
      </c>
      <c r="M398" s="33">
        <v>732</v>
      </c>
    </row>
    <row r="399" ht="22" customHeight="1" spans="1:13">
      <c r="A399" s="15" t="s">
        <v>21</v>
      </c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34"/>
      <c r="M399" s="35">
        <f>SUM(M387:M398)</f>
        <v>9195.78</v>
      </c>
    </row>
    <row r="400" ht="22" customHeight="1" spans="1:13">
      <c r="A400" s="10">
        <v>66</v>
      </c>
      <c r="B400" s="11" t="s">
        <v>421</v>
      </c>
      <c r="C400" s="12">
        <v>1</v>
      </c>
      <c r="D400" s="13" t="s">
        <v>422</v>
      </c>
      <c r="E400" s="30" t="s">
        <v>16</v>
      </c>
      <c r="F400" s="13" t="s">
        <v>17</v>
      </c>
      <c r="G400" s="30" t="s">
        <v>18</v>
      </c>
      <c r="H400" s="12">
        <v>11</v>
      </c>
      <c r="I400" s="30">
        <v>732</v>
      </c>
      <c r="J400" s="31"/>
      <c r="K400" s="31"/>
      <c r="L400" s="12">
        <v>1</v>
      </c>
      <c r="M400" s="33">
        <f t="shared" ref="M400:M403" si="15">I400*L400</f>
        <v>732</v>
      </c>
    </row>
    <row r="401" ht="22" customHeight="1" spans="1:13">
      <c r="A401" s="10"/>
      <c r="B401" s="14"/>
      <c r="C401" s="12">
        <v>2</v>
      </c>
      <c r="D401" s="13" t="s">
        <v>423</v>
      </c>
      <c r="E401" s="83" t="s">
        <v>20</v>
      </c>
      <c r="F401" s="13" t="s">
        <v>17</v>
      </c>
      <c r="G401" s="30" t="s">
        <v>18</v>
      </c>
      <c r="H401" s="12">
        <v>6</v>
      </c>
      <c r="I401" s="30">
        <v>732</v>
      </c>
      <c r="J401" s="31"/>
      <c r="K401" s="31"/>
      <c r="L401" s="12">
        <v>1</v>
      </c>
      <c r="M401" s="33">
        <f t="shared" si="15"/>
        <v>732</v>
      </c>
    </row>
    <row r="402" ht="22" customHeight="1" spans="1:13">
      <c r="A402" s="10"/>
      <c r="B402" s="14"/>
      <c r="C402" s="12">
        <v>3</v>
      </c>
      <c r="D402" s="12" t="s">
        <v>424</v>
      </c>
      <c r="E402" s="13" t="s">
        <v>20</v>
      </c>
      <c r="F402" s="13" t="s">
        <v>17</v>
      </c>
      <c r="G402" s="30" t="s">
        <v>18</v>
      </c>
      <c r="H402" s="12">
        <v>6</v>
      </c>
      <c r="I402" s="30">
        <v>732</v>
      </c>
      <c r="J402" s="31"/>
      <c r="K402" s="31"/>
      <c r="L402" s="12">
        <v>1</v>
      </c>
      <c r="M402" s="33">
        <f t="shared" si="15"/>
        <v>732</v>
      </c>
    </row>
    <row r="403" ht="22" customHeight="1" spans="1:13">
      <c r="A403" s="10"/>
      <c r="B403" s="14"/>
      <c r="C403" s="12">
        <v>4</v>
      </c>
      <c r="D403" s="13" t="s">
        <v>425</v>
      </c>
      <c r="E403" s="30" t="s">
        <v>16</v>
      </c>
      <c r="F403" s="13" t="s">
        <v>17</v>
      </c>
      <c r="G403" s="30" t="s">
        <v>18</v>
      </c>
      <c r="H403" s="13">
        <v>3</v>
      </c>
      <c r="I403" s="13">
        <v>732</v>
      </c>
      <c r="J403" s="31"/>
      <c r="K403" s="31"/>
      <c r="L403" s="12">
        <v>1</v>
      </c>
      <c r="M403" s="33">
        <f t="shared" si="15"/>
        <v>732</v>
      </c>
    </row>
    <row r="404" ht="22" customHeight="1" spans="1:13">
      <c r="A404" s="15" t="s">
        <v>21</v>
      </c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34"/>
      <c r="M404" s="35">
        <f>SUM(M400:M403)</f>
        <v>2928</v>
      </c>
    </row>
    <row r="405" ht="22" customHeight="1" spans="1:13">
      <c r="A405" s="10">
        <v>67</v>
      </c>
      <c r="B405" s="11" t="s">
        <v>426</v>
      </c>
      <c r="C405" s="12">
        <v>1</v>
      </c>
      <c r="D405" s="68" t="s">
        <v>427</v>
      </c>
      <c r="E405" s="103" t="s">
        <v>20</v>
      </c>
      <c r="F405" s="13" t="s">
        <v>17</v>
      </c>
      <c r="G405" s="30" t="s">
        <v>18</v>
      </c>
      <c r="H405" s="13">
        <v>8</v>
      </c>
      <c r="I405" s="30">
        <v>732</v>
      </c>
      <c r="J405" s="31"/>
      <c r="K405" s="31"/>
      <c r="L405" s="12">
        <v>1</v>
      </c>
      <c r="M405" s="32">
        <v>732</v>
      </c>
    </row>
    <row r="406" ht="22" customHeight="1" spans="1:13">
      <c r="A406" s="10"/>
      <c r="B406" s="14"/>
      <c r="C406" s="12">
        <v>2</v>
      </c>
      <c r="D406" s="12" t="s">
        <v>428</v>
      </c>
      <c r="E406" s="103" t="s">
        <v>20</v>
      </c>
      <c r="F406" s="13" t="s">
        <v>17</v>
      </c>
      <c r="G406" s="30" t="s">
        <v>18</v>
      </c>
      <c r="H406" s="13">
        <v>8</v>
      </c>
      <c r="I406" s="30">
        <v>732</v>
      </c>
      <c r="J406" s="31"/>
      <c r="K406" s="31"/>
      <c r="L406" s="12">
        <v>1</v>
      </c>
      <c r="M406" s="32">
        <v>732</v>
      </c>
    </row>
    <row r="407" ht="22" customHeight="1" spans="1:13">
      <c r="A407" s="10"/>
      <c r="B407" s="14"/>
      <c r="C407" s="12">
        <v>3</v>
      </c>
      <c r="D407" s="12" t="s">
        <v>429</v>
      </c>
      <c r="E407" s="103" t="s">
        <v>20</v>
      </c>
      <c r="F407" s="13" t="s">
        <v>17</v>
      </c>
      <c r="G407" s="30" t="s">
        <v>18</v>
      </c>
      <c r="H407" s="13">
        <v>8</v>
      </c>
      <c r="I407" s="30">
        <v>732</v>
      </c>
      <c r="J407" s="31"/>
      <c r="K407" s="31"/>
      <c r="L407" s="12">
        <v>1</v>
      </c>
      <c r="M407" s="32">
        <v>732</v>
      </c>
    </row>
    <row r="408" ht="22" customHeight="1" spans="1:13">
      <c r="A408" s="10"/>
      <c r="B408" s="14"/>
      <c r="C408" s="12">
        <v>4</v>
      </c>
      <c r="D408" s="68" t="s">
        <v>430</v>
      </c>
      <c r="E408" s="103" t="s">
        <v>20</v>
      </c>
      <c r="F408" s="68" t="s">
        <v>36</v>
      </c>
      <c r="G408" s="30" t="s">
        <v>18</v>
      </c>
      <c r="H408" s="13">
        <v>8</v>
      </c>
      <c r="I408" s="30">
        <v>732</v>
      </c>
      <c r="J408" s="31"/>
      <c r="K408" s="31"/>
      <c r="L408" s="12">
        <v>1</v>
      </c>
      <c r="M408" s="32">
        <v>732</v>
      </c>
    </row>
    <row r="409" ht="22" customHeight="1" spans="1:13">
      <c r="A409" s="10"/>
      <c r="B409" s="14"/>
      <c r="C409" s="12">
        <v>5</v>
      </c>
      <c r="D409" s="12" t="s">
        <v>431</v>
      </c>
      <c r="E409" s="103" t="s">
        <v>16</v>
      </c>
      <c r="F409" s="64" t="s">
        <v>36</v>
      </c>
      <c r="G409" s="30" t="s">
        <v>18</v>
      </c>
      <c r="H409" s="13">
        <v>5</v>
      </c>
      <c r="I409" s="30">
        <v>732</v>
      </c>
      <c r="J409" s="31"/>
      <c r="K409" s="31"/>
      <c r="L409" s="12">
        <v>1</v>
      </c>
      <c r="M409" s="32">
        <v>732</v>
      </c>
    </row>
    <row r="410" ht="22" customHeight="1" spans="1:13">
      <c r="A410" s="10"/>
      <c r="B410" s="14"/>
      <c r="C410" s="12">
        <v>6</v>
      </c>
      <c r="D410" s="12" t="s">
        <v>432</v>
      </c>
      <c r="E410" s="103" t="s">
        <v>20</v>
      </c>
      <c r="F410" s="64" t="s">
        <v>36</v>
      </c>
      <c r="G410" s="30" t="s">
        <v>18</v>
      </c>
      <c r="H410" s="13">
        <v>5</v>
      </c>
      <c r="I410" s="30">
        <v>732</v>
      </c>
      <c r="J410" s="31"/>
      <c r="K410" s="31"/>
      <c r="L410" s="12">
        <v>1</v>
      </c>
      <c r="M410" s="32">
        <v>732</v>
      </c>
    </row>
    <row r="411" ht="22" customHeight="1" spans="1:13">
      <c r="A411" s="10"/>
      <c r="B411" s="14"/>
      <c r="C411" s="12">
        <v>7</v>
      </c>
      <c r="D411" s="30" t="s">
        <v>433</v>
      </c>
      <c r="E411" s="103" t="s">
        <v>20</v>
      </c>
      <c r="F411" s="64" t="s">
        <v>36</v>
      </c>
      <c r="G411" s="30" t="s">
        <v>18</v>
      </c>
      <c r="H411" s="13">
        <v>5</v>
      </c>
      <c r="I411" s="30">
        <v>732</v>
      </c>
      <c r="J411" s="31"/>
      <c r="K411" s="31"/>
      <c r="L411" s="12">
        <v>1</v>
      </c>
      <c r="M411" s="32">
        <v>732</v>
      </c>
    </row>
    <row r="412" ht="22" customHeight="1" spans="1:13">
      <c r="A412" s="15" t="s">
        <v>21</v>
      </c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34"/>
      <c r="M412" s="35">
        <f>SUM(M405:M411)</f>
        <v>5124</v>
      </c>
    </row>
    <row r="413" ht="22" customHeight="1" spans="1:13">
      <c r="A413" s="10">
        <v>68</v>
      </c>
      <c r="B413" s="11" t="s">
        <v>434</v>
      </c>
      <c r="C413" s="12">
        <v>1</v>
      </c>
      <c r="D413" s="17" t="s">
        <v>435</v>
      </c>
      <c r="E413" s="104" t="s">
        <v>20</v>
      </c>
      <c r="F413" s="104" t="s">
        <v>17</v>
      </c>
      <c r="G413" s="13" t="s">
        <v>18</v>
      </c>
      <c r="H413" s="12">
        <v>9</v>
      </c>
      <c r="I413" s="30">
        <v>732</v>
      </c>
      <c r="J413" s="31"/>
      <c r="K413" s="31"/>
      <c r="L413" s="12">
        <v>1</v>
      </c>
      <c r="M413" s="32">
        <v>732</v>
      </c>
    </row>
    <row r="414" ht="22" customHeight="1" spans="1:13">
      <c r="A414" s="10"/>
      <c r="B414" s="14"/>
      <c r="C414" s="12">
        <v>2</v>
      </c>
      <c r="D414" s="17" t="s">
        <v>436</v>
      </c>
      <c r="E414" s="104" t="s">
        <v>16</v>
      </c>
      <c r="F414" s="104" t="s">
        <v>17</v>
      </c>
      <c r="G414" s="13" t="s">
        <v>18</v>
      </c>
      <c r="H414" s="12">
        <v>9</v>
      </c>
      <c r="I414" s="30">
        <v>732</v>
      </c>
      <c r="J414" s="31"/>
      <c r="K414" s="31"/>
      <c r="L414" s="12">
        <v>1</v>
      </c>
      <c r="M414" s="32">
        <v>732</v>
      </c>
    </row>
    <row r="415" ht="22" customHeight="1" spans="1:13">
      <c r="A415" s="10"/>
      <c r="B415" s="14"/>
      <c r="C415" s="12">
        <v>3</v>
      </c>
      <c r="D415" s="17" t="s">
        <v>437</v>
      </c>
      <c r="E415" s="104" t="s">
        <v>20</v>
      </c>
      <c r="F415" s="104" t="s">
        <v>17</v>
      </c>
      <c r="G415" s="13" t="s">
        <v>18</v>
      </c>
      <c r="H415" s="12">
        <v>9</v>
      </c>
      <c r="I415" s="30">
        <v>732</v>
      </c>
      <c r="J415" s="31"/>
      <c r="K415" s="31"/>
      <c r="L415" s="12">
        <v>1</v>
      </c>
      <c r="M415" s="32">
        <v>732</v>
      </c>
    </row>
    <row r="416" ht="22" customHeight="1" spans="1:13">
      <c r="A416" s="15" t="s">
        <v>21</v>
      </c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34"/>
      <c r="M416" s="35">
        <f>SUM(M413:M415)</f>
        <v>2196</v>
      </c>
    </row>
    <row r="417" ht="22" customHeight="1" spans="1:13">
      <c r="A417" s="10">
        <v>69</v>
      </c>
      <c r="B417" s="11" t="s">
        <v>438</v>
      </c>
      <c r="C417" s="12">
        <v>1</v>
      </c>
      <c r="D417" s="12" t="s">
        <v>439</v>
      </c>
      <c r="E417" s="13" t="s">
        <v>16</v>
      </c>
      <c r="F417" s="13" t="s">
        <v>17</v>
      </c>
      <c r="G417" s="13" t="s">
        <v>18</v>
      </c>
      <c r="H417" s="12">
        <v>5</v>
      </c>
      <c r="I417" s="30">
        <v>960</v>
      </c>
      <c r="J417" s="31"/>
      <c r="K417" s="31"/>
      <c r="L417" s="12">
        <v>1</v>
      </c>
      <c r="M417" s="33">
        <f>I417+J417+K417</f>
        <v>960</v>
      </c>
    </row>
    <row r="418" ht="22" customHeight="1" spans="1:13">
      <c r="A418" s="10"/>
      <c r="B418" s="14"/>
      <c r="C418" s="12">
        <v>2</v>
      </c>
      <c r="D418" s="12" t="s">
        <v>440</v>
      </c>
      <c r="E418" s="13" t="s">
        <v>20</v>
      </c>
      <c r="F418" s="13" t="s">
        <v>17</v>
      </c>
      <c r="G418" s="13" t="s">
        <v>18</v>
      </c>
      <c r="H418" s="12">
        <v>5</v>
      </c>
      <c r="I418" s="30">
        <v>880</v>
      </c>
      <c r="J418" s="31"/>
      <c r="K418" s="31"/>
      <c r="L418" s="12">
        <v>1</v>
      </c>
      <c r="M418" s="33">
        <f>I418+J418+K418</f>
        <v>880</v>
      </c>
    </row>
    <row r="419" ht="22" customHeight="1" spans="1:13">
      <c r="A419" s="10"/>
      <c r="B419" s="14"/>
      <c r="C419" s="12">
        <v>3</v>
      </c>
      <c r="D419" s="12" t="s">
        <v>441</v>
      </c>
      <c r="E419" s="13" t="s">
        <v>20</v>
      </c>
      <c r="F419" s="13" t="s">
        <v>17</v>
      </c>
      <c r="G419" s="13" t="s">
        <v>18</v>
      </c>
      <c r="H419" s="12">
        <v>0</v>
      </c>
      <c r="I419" s="30">
        <v>732</v>
      </c>
      <c r="J419" s="31"/>
      <c r="K419" s="31"/>
      <c r="L419" s="12">
        <v>1</v>
      </c>
      <c r="M419" s="33">
        <f>I419+J419+K419</f>
        <v>732</v>
      </c>
    </row>
    <row r="420" ht="22" customHeight="1" spans="1:13">
      <c r="A420" s="15" t="s">
        <v>21</v>
      </c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34"/>
      <c r="M420" s="35">
        <f>SUM(M417:M419)</f>
        <v>2572</v>
      </c>
    </row>
    <row r="421" ht="22" customHeight="1" spans="1:13">
      <c r="A421" s="10">
        <v>70</v>
      </c>
      <c r="B421" s="62" t="s">
        <v>442</v>
      </c>
      <c r="C421" s="12">
        <v>1</v>
      </c>
      <c r="D421" s="12" t="s">
        <v>443</v>
      </c>
      <c r="E421" s="13" t="s">
        <v>20</v>
      </c>
      <c r="F421" s="13" t="s">
        <v>17</v>
      </c>
      <c r="G421" s="13" t="s">
        <v>18</v>
      </c>
      <c r="H421" s="12">
        <v>0</v>
      </c>
      <c r="I421" s="30">
        <v>732</v>
      </c>
      <c r="J421" s="31"/>
      <c r="K421" s="31"/>
      <c r="L421" s="12">
        <v>1</v>
      </c>
      <c r="M421" s="33">
        <f>I421+J421+K421</f>
        <v>732</v>
      </c>
    </row>
    <row r="422" ht="22" customHeight="1" spans="1:13">
      <c r="A422" s="15" t="s">
        <v>21</v>
      </c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34"/>
      <c r="M422" s="35">
        <v>732</v>
      </c>
    </row>
    <row r="423" ht="22" customHeight="1" spans="1:13">
      <c r="A423" s="10">
        <v>71</v>
      </c>
      <c r="B423" s="11" t="s">
        <v>444</v>
      </c>
      <c r="C423" s="12">
        <v>1</v>
      </c>
      <c r="D423" s="105" t="s">
        <v>445</v>
      </c>
      <c r="E423" s="105" t="s">
        <v>20</v>
      </c>
      <c r="F423" s="105" t="s">
        <v>17</v>
      </c>
      <c r="G423" s="105" t="s">
        <v>18</v>
      </c>
      <c r="H423" s="106">
        <v>29</v>
      </c>
      <c r="I423" s="57">
        <v>902.24</v>
      </c>
      <c r="J423" s="57"/>
      <c r="K423" s="57"/>
      <c r="L423" s="12">
        <v>1</v>
      </c>
      <c r="M423" s="32">
        <f t="shared" ref="M423:M437" si="16">I423*L423</f>
        <v>902.24</v>
      </c>
    </row>
    <row r="424" ht="22" customHeight="1" spans="1:13">
      <c r="A424" s="10"/>
      <c r="B424" s="14"/>
      <c r="C424" s="12">
        <v>2</v>
      </c>
      <c r="D424" s="105" t="s">
        <v>446</v>
      </c>
      <c r="E424" s="105" t="s">
        <v>20</v>
      </c>
      <c r="F424" s="105" t="s">
        <v>17</v>
      </c>
      <c r="G424" s="105" t="s">
        <v>18</v>
      </c>
      <c r="H424" s="106">
        <v>29</v>
      </c>
      <c r="I424" s="57">
        <v>997.28</v>
      </c>
      <c r="J424" s="57"/>
      <c r="K424" s="57"/>
      <c r="L424" s="12">
        <v>1</v>
      </c>
      <c r="M424" s="32">
        <f t="shared" si="16"/>
        <v>997.28</v>
      </c>
    </row>
    <row r="425" ht="22" customHeight="1" spans="1:13">
      <c r="A425" s="10"/>
      <c r="B425" s="14"/>
      <c r="C425" s="12">
        <v>3</v>
      </c>
      <c r="D425" s="105" t="s">
        <v>447</v>
      </c>
      <c r="E425" s="105" t="s">
        <v>16</v>
      </c>
      <c r="F425" s="105" t="s">
        <v>17</v>
      </c>
      <c r="G425" s="105" t="s">
        <v>18</v>
      </c>
      <c r="H425" s="106">
        <v>29</v>
      </c>
      <c r="I425" s="57">
        <v>1093.28</v>
      </c>
      <c r="J425" s="57"/>
      <c r="K425" s="57"/>
      <c r="L425" s="12">
        <v>1</v>
      </c>
      <c r="M425" s="32">
        <f t="shared" si="16"/>
        <v>1093.28</v>
      </c>
    </row>
    <row r="426" ht="22" customHeight="1" spans="1:13">
      <c r="A426" s="10"/>
      <c r="B426" s="14"/>
      <c r="C426" s="12">
        <v>4</v>
      </c>
      <c r="D426" s="105" t="s">
        <v>448</v>
      </c>
      <c r="E426" s="105" t="s">
        <v>16</v>
      </c>
      <c r="F426" s="105" t="s">
        <v>17</v>
      </c>
      <c r="G426" s="105" t="s">
        <v>18</v>
      </c>
      <c r="H426" s="106">
        <v>29</v>
      </c>
      <c r="I426" s="57">
        <v>1133.44</v>
      </c>
      <c r="J426" s="57"/>
      <c r="K426" s="57"/>
      <c r="L426" s="12">
        <v>1</v>
      </c>
      <c r="M426" s="32">
        <f t="shared" si="16"/>
        <v>1133.44</v>
      </c>
    </row>
    <row r="427" ht="22" customHeight="1" spans="1:13">
      <c r="A427" s="10"/>
      <c r="B427" s="14"/>
      <c r="C427" s="12">
        <v>5</v>
      </c>
      <c r="D427" s="107" t="s">
        <v>449</v>
      </c>
      <c r="E427" s="105" t="s">
        <v>16</v>
      </c>
      <c r="F427" s="105" t="s">
        <v>17</v>
      </c>
      <c r="G427" s="105" t="s">
        <v>18</v>
      </c>
      <c r="H427" s="106">
        <v>28</v>
      </c>
      <c r="I427" s="57">
        <v>1148</v>
      </c>
      <c r="J427" s="57"/>
      <c r="K427" s="57"/>
      <c r="L427" s="12">
        <v>1</v>
      </c>
      <c r="M427" s="32">
        <f t="shared" si="16"/>
        <v>1148</v>
      </c>
    </row>
    <row r="428" ht="22" customHeight="1" spans="1:13">
      <c r="A428" s="10"/>
      <c r="B428" s="14"/>
      <c r="C428" s="12">
        <v>6</v>
      </c>
      <c r="D428" s="19" t="s">
        <v>450</v>
      </c>
      <c r="E428" s="105" t="s">
        <v>16</v>
      </c>
      <c r="F428" s="105" t="s">
        <v>17</v>
      </c>
      <c r="G428" s="105" t="s">
        <v>18</v>
      </c>
      <c r="H428" s="106">
        <v>25</v>
      </c>
      <c r="I428" s="57">
        <v>1135.2</v>
      </c>
      <c r="J428" s="57"/>
      <c r="K428" s="57"/>
      <c r="L428" s="12">
        <v>1</v>
      </c>
      <c r="M428" s="32">
        <f t="shared" si="16"/>
        <v>1135.2</v>
      </c>
    </row>
    <row r="429" ht="22" customHeight="1" spans="1:13">
      <c r="A429" s="10"/>
      <c r="B429" s="14"/>
      <c r="C429" s="12">
        <v>7</v>
      </c>
      <c r="D429" s="72" t="s">
        <v>451</v>
      </c>
      <c r="E429" s="105" t="s">
        <v>16</v>
      </c>
      <c r="F429" s="105" t="s">
        <v>17</v>
      </c>
      <c r="G429" s="105" t="s">
        <v>18</v>
      </c>
      <c r="H429" s="106">
        <v>24</v>
      </c>
      <c r="I429" s="109">
        <v>1220</v>
      </c>
      <c r="J429" s="57"/>
      <c r="K429" s="57"/>
      <c r="L429" s="12">
        <v>1</v>
      </c>
      <c r="M429" s="32">
        <f t="shared" si="16"/>
        <v>1220</v>
      </c>
    </row>
    <row r="430" ht="22" customHeight="1" spans="1:13">
      <c r="A430" s="10"/>
      <c r="B430" s="14"/>
      <c r="C430" s="12">
        <v>8</v>
      </c>
      <c r="D430" s="49" t="s">
        <v>452</v>
      </c>
      <c r="E430" s="105" t="s">
        <v>16</v>
      </c>
      <c r="F430" s="105" t="s">
        <v>17</v>
      </c>
      <c r="G430" s="105" t="s">
        <v>18</v>
      </c>
      <c r="H430" s="106">
        <v>24</v>
      </c>
      <c r="I430" s="109">
        <v>902.08</v>
      </c>
      <c r="J430" s="57"/>
      <c r="K430" s="57"/>
      <c r="L430" s="12">
        <v>1</v>
      </c>
      <c r="M430" s="32">
        <f t="shared" si="16"/>
        <v>902.08</v>
      </c>
    </row>
    <row r="431" ht="22" customHeight="1" spans="1:13">
      <c r="A431" s="10"/>
      <c r="B431" s="14"/>
      <c r="C431" s="12">
        <v>9</v>
      </c>
      <c r="D431" s="12" t="s">
        <v>453</v>
      </c>
      <c r="E431" s="105" t="s">
        <v>16</v>
      </c>
      <c r="F431" s="105" t="s">
        <v>17</v>
      </c>
      <c r="G431" s="105" t="s">
        <v>18</v>
      </c>
      <c r="H431" s="106">
        <v>24</v>
      </c>
      <c r="I431" s="109">
        <v>1067.2</v>
      </c>
      <c r="J431" s="57"/>
      <c r="K431" s="57"/>
      <c r="L431" s="12">
        <v>1</v>
      </c>
      <c r="M431" s="32">
        <f t="shared" si="16"/>
        <v>1067.2</v>
      </c>
    </row>
    <row r="432" ht="22" customHeight="1" spans="1:13">
      <c r="A432" s="10"/>
      <c r="B432" s="14"/>
      <c r="C432" s="12">
        <v>10</v>
      </c>
      <c r="D432" s="12" t="s">
        <v>454</v>
      </c>
      <c r="E432" s="12" t="s">
        <v>20</v>
      </c>
      <c r="F432" s="105" t="s">
        <v>17</v>
      </c>
      <c r="G432" s="105" t="s">
        <v>18</v>
      </c>
      <c r="H432" s="106">
        <v>24</v>
      </c>
      <c r="I432" s="109">
        <v>812.48</v>
      </c>
      <c r="J432" s="57"/>
      <c r="K432" s="57"/>
      <c r="L432" s="12">
        <v>1</v>
      </c>
      <c r="M432" s="32">
        <f t="shared" si="16"/>
        <v>812.48</v>
      </c>
    </row>
    <row r="433" ht="22" customHeight="1" spans="1:13">
      <c r="A433" s="10"/>
      <c r="B433" s="14"/>
      <c r="C433" s="12">
        <v>11</v>
      </c>
      <c r="D433" s="30" t="s">
        <v>455</v>
      </c>
      <c r="E433" s="12" t="s">
        <v>16</v>
      </c>
      <c r="F433" s="30" t="s">
        <v>17</v>
      </c>
      <c r="G433" s="105" t="s">
        <v>18</v>
      </c>
      <c r="H433" s="106">
        <v>24</v>
      </c>
      <c r="I433" s="109">
        <v>826.08</v>
      </c>
      <c r="J433" s="57"/>
      <c r="K433" s="57"/>
      <c r="L433" s="12">
        <v>1</v>
      </c>
      <c r="M433" s="32">
        <f t="shared" si="16"/>
        <v>826.08</v>
      </c>
    </row>
    <row r="434" ht="22" customHeight="1" spans="1:13">
      <c r="A434" s="10"/>
      <c r="B434" s="14"/>
      <c r="C434" s="12">
        <v>12</v>
      </c>
      <c r="D434" s="72" t="s">
        <v>456</v>
      </c>
      <c r="E434" s="12" t="s">
        <v>20</v>
      </c>
      <c r="F434" s="30" t="s">
        <v>17</v>
      </c>
      <c r="G434" s="105" t="s">
        <v>18</v>
      </c>
      <c r="H434" s="106">
        <v>10</v>
      </c>
      <c r="I434" s="109">
        <v>1220</v>
      </c>
      <c r="J434" s="57"/>
      <c r="K434" s="57"/>
      <c r="L434" s="12">
        <v>1</v>
      </c>
      <c r="M434" s="32">
        <f t="shared" si="16"/>
        <v>1220</v>
      </c>
    </row>
    <row r="435" ht="22" customHeight="1" spans="1:13">
      <c r="A435" s="10"/>
      <c r="B435" s="14"/>
      <c r="C435" s="12">
        <v>13</v>
      </c>
      <c r="D435" s="72" t="s">
        <v>457</v>
      </c>
      <c r="E435" s="12" t="s">
        <v>16</v>
      </c>
      <c r="F435" s="30" t="s">
        <v>17</v>
      </c>
      <c r="G435" s="105" t="s">
        <v>18</v>
      </c>
      <c r="H435" s="108">
        <v>5</v>
      </c>
      <c r="I435" s="109">
        <v>1220</v>
      </c>
      <c r="J435" s="57"/>
      <c r="K435" s="57"/>
      <c r="L435" s="12">
        <v>1</v>
      </c>
      <c r="M435" s="32">
        <f t="shared" si="16"/>
        <v>1220</v>
      </c>
    </row>
    <row r="436" ht="22" customHeight="1" spans="1:13">
      <c r="A436" s="10"/>
      <c r="B436" s="14"/>
      <c r="C436" s="12">
        <v>14</v>
      </c>
      <c r="D436" s="72" t="s">
        <v>458</v>
      </c>
      <c r="E436" s="12" t="s">
        <v>16</v>
      </c>
      <c r="F436" s="30" t="s">
        <v>17</v>
      </c>
      <c r="G436" s="105" t="s">
        <v>18</v>
      </c>
      <c r="H436" s="108">
        <v>3</v>
      </c>
      <c r="I436" s="109">
        <v>732</v>
      </c>
      <c r="J436" s="57"/>
      <c r="K436" s="57"/>
      <c r="L436" s="12">
        <v>1</v>
      </c>
      <c r="M436" s="32">
        <f t="shared" si="16"/>
        <v>732</v>
      </c>
    </row>
    <row r="437" ht="22" customHeight="1" spans="1:13">
      <c r="A437" s="10"/>
      <c r="B437" s="14"/>
      <c r="C437" s="12">
        <v>15</v>
      </c>
      <c r="D437" s="72" t="s">
        <v>459</v>
      </c>
      <c r="E437" s="12" t="s">
        <v>16</v>
      </c>
      <c r="F437" s="30" t="s">
        <v>17</v>
      </c>
      <c r="G437" s="105" t="s">
        <v>18</v>
      </c>
      <c r="H437" s="108">
        <v>3</v>
      </c>
      <c r="I437" s="109">
        <v>921.12</v>
      </c>
      <c r="J437" s="57"/>
      <c r="K437" s="57"/>
      <c r="L437" s="12">
        <v>1</v>
      </c>
      <c r="M437" s="32">
        <f t="shared" si="16"/>
        <v>921.12</v>
      </c>
    </row>
    <row r="438" ht="22" customHeight="1" spans="1:13">
      <c r="A438" s="15" t="s">
        <v>21</v>
      </c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34"/>
      <c r="M438" s="35">
        <f>SUM(M423:M437)</f>
        <v>15330.4</v>
      </c>
    </row>
    <row r="439" ht="22" customHeight="1" spans="1:13">
      <c r="A439" s="10">
        <v>72</v>
      </c>
      <c r="B439" s="11" t="s">
        <v>460</v>
      </c>
      <c r="C439" s="20">
        <v>1</v>
      </c>
      <c r="D439" s="12" t="s">
        <v>461</v>
      </c>
      <c r="E439" s="13" t="s">
        <v>20</v>
      </c>
      <c r="F439" s="13" t="s">
        <v>17</v>
      </c>
      <c r="G439" s="21" t="s">
        <v>31</v>
      </c>
      <c r="H439" s="12">
        <v>22</v>
      </c>
      <c r="I439" s="30">
        <v>1087.52</v>
      </c>
      <c r="J439" s="31">
        <v>543.76</v>
      </c>
      <c r="K439" s="31">
        <v>33.99</v>
      </c>
      <c r="L439" s="12">
        <v>1</v>
      </c>
      <c r="M439" s="33">
        <f t="shared" ref="M439:M443" si="17">I439+J439+K439</f>
        <v>1665.27</v>
      </c>
    </row>
    <row r="440" ht="22" customHeight="1" spans="1:13">
      <c r="A440" s="10"/>
      <c r="B440" s="14"/>
      <c r="C440" s="22"/>
      <c r="D440" s="12" t="s">
        <v>462</v>
      </c>
      <c r="E440" s="13" t="s">
        <v>20</v>
      </c>
      <c r="F440" s="13" t="s">
        <v>17</v>
      </c>
      <c r="G440" s="23"/>
      <c r="H440" s="13">
        <v>22</v>
      </c>
      <c r="I440" s="30">
        <v>543.76</v>
      </c>
      <c r="J440" s="31">
        <v>135.94</v>
      </c>
      <c r="K440" s="31">
        <v>33.99</v>
      </c>
      <c r="L440" s="12">
        <v>1</v>
      </c>
      <c r="M440" s="33">
        <f t="shared" si="17"/>
        <v>713.69</v>
      </c>
    </row>
    <row r="441" ht="22" customHeight="1" spans="1:13">
      <c r="A441" s="10"/>
      <c r="B441" s="14"/>
      <c r="C441" s="20">
        <v>2</v>
      </c>
      <c r="D441" s="12" t="s">
        <v>463</v>
      </c>
      <c r="E441" s="13" t="s">
        <v>16</v>
      </c>
      <c r="F441" s="13" t="s">
        <v>36</v>
      </c>
      <c r="G441" s="21" t="s">
        <v>31</v>
      </c>
      <c r="H441" s="12">
        <v>22</v>
      </c>
      <c r="I441" s="30">
        <v>955.84</v>
      </c>
      <c r="J441" s="31">
        <v>477.92</v>
      </c>
      <c r="K441" s="31">
        <v>29.87</v>
      </c>
      <c r="L441" s="12">
        <v>1</v>
      </c>
      <c r="M441" s="33">
        <f t="shared" si="17"/>
        <v>1463.63</v>
      </c>
    </row>
    <row r="442" ht="22" customHeight="1" spans="1:13">
      <c r="A442" s="10"/>
      <c r="B442" s="14"/>
      <c r="C442" s="22"/>
      <c r="D442" s="12" t="s">
        <v>464</v>
      </c>
      <c r="E442" s="13" t="s">
        <v>16</v>
      </c>
      <c r="F442" s="13" t="s">
        <v>36</v>
      </c>
      <c r="G442" s="23"/>
      <c r="H442" s="12">
        <v>22</v>
      </c>
      <c r="I442" s="30">
        <v>477.92</v>
      </c>
      <c r="J442" s="31">
        <v>119.48</v>
      </c>
      <c r="K442" s="31">
        <v>29.87</v>
      </c>
      <c r="L442" s="12">
        <v>1</v>
      </c>
      <c r="M442" s="33">
        <f t="shared" si="17"/>
        <v>627.27</v>
      </c>
    </row>
    <row r="443" ht="22" customHeight="1" spans="1:13">
      <c r="A443" s="10"/>
      <c r="B443" s="14"/>
      <c r="C443" s="12">
        <v>3</v>
      </c>
      <c r="D443" s="12" t="s">
        <v>465</v>
      </c>
      <c r="E443" s="13" t="s">
        <v>20</v>
      </c>
      <c r="F443" s="13" t="s">
        <v>36</v>
      </c>
      <c r="G443" s="13" t="s">
        <v>18</v>
      </c>
      <c r="H443" s="12">
        <v>16</v>
      </c>
      <c r="I443" s="30">
        <v>732</v>
      </c>
      <c r="J443" s="31"/>
      <c r="K443" s="31"/>
      <c r="L443" s="12">
        <v>1</v>
      </c>
      <c r="M443" s="33">
        <f t="shared" si="17"/>
        <v>732</v>
      </c>
    </row>
    <row r="444" ht="22" customHeight="1" spans="1:13">
      <c r="A444" s="15" t="s">
        <v>21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34"/>
      <c r="M444" s="35">
        <f>SUM(M439:M443)</f>
        <v>5201.86</v>
      </c>
    </row>
    <row r="445" ht="22" customHeight="1" spans="1:13">
      <c r="A445" s="10">
        <v>73</v>
      </c>
      <c r="B445" s="11" t="s">
        <v>466</v>
      </c>
      <c r="C445" s="12">
        <v>1</v>
      </c>
      <c r="D445" s="12" t="s">
        <v>467</v>
      </c>
      <c r="E445" s="13" t="s">
        <v>16</v>
      </c>
      <c r="F445" s="13" t="s">
        <v>17</v>
      </c>
      <c r="G445" s="13" t="s">
        <v>18</v>
      </c>
      <c r="H445" s="12">
        <v>28</v>
      </c>
      <c r="I445" s="30">
        <v>732</v>
      </c>
      <c r="J445" s="31"/>
      <c r="K445" s="31"/>
      <c r="L445" s="12">
        <v>1</v>
      </c>
      <c r="M445" s="33">
        <v>732</v>
      </c>
    </row>
    <row r="446" ht="22" customHeight="1" spans="1:13">
      <c r="A446" s="10"/>
      <c r="B446" s="14"/>
      <c r="C446" s="12">
        <v>2</v>
      </c>
      <c r="D446" s="12" t="s">
        <v>468</v>
      </c>
      <c r="E446" s="13" t="s">
        <v>20</v>
      </c>
      <c r="F446" s="13" t="s">
        <v>17</v>
      </c>
      <c r="G446" s="13" t="s">
        <v>18</v>
      </c>
      <c r="H446" s="12">
        <v>22</v>
      </c>
      <c r="I446" s="30">
        <v>732</v>
      </c>
      <c r="J446" s="31"/>
      <c r="K446" s="31"/>
      <c r="L446" s="12">
        <v>1</v>
      </c>
      <c r="M446" s="33">
        <v>732</v>
      </c>
    </row>
    <row r="447" ht="22" customHeight="1" spans="1:13">
      <c r="A447" s="15" t="s">
        <v>21</v>
      </c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34"/>
      <c r="M447" s="35">
        <f>SUM(M445:M446)</f>
        <v>1464</v>
      </c>
    </row>
    <row r="448" ht="22" customHeight="1" spans="1:13">
      <c r="A448" s="10">
        <v>74</v>
      </c>
      <c r="B448" s="25" t="s">
        <v>469</v>
      </c>
      <c r="C448" s="12">
        <v>1</v>
      </c>
      <c r="D448" s="12" t="s">
        <v>470</v>
      </c>
      <c r="E448" s="13" t="s">
        <v>20</v>
      </c>
      <c r="F448" s="13" t="s">
        <v>17</v>
      </c>
      <c r="G448" s="13" t="s">
        <v>18</v>
      </c>
      <c r="H448" s="12">
        <v>3</v>
      </c>
      <c r="I448" s="30">
        <v>732</v>
      </c>
      <c r="J448" s="31"/>
      <c r="K448" s="31"/>
      <c r="L448" s="12">
        <v>1</v>
      </c>
      <c r="M448" s="33">
        <v>732</v>
      </c>
    </row>
    <row r="449" ht="22" customHeight="1" spans="1:13">
      <c r="A449" s="15" t="s">
        <v>21</v>
      </c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34"/>
      <c r="M449" s="35">
        <v>732</v>
      </c>
    </row>
    <row r="450" ht="22" customHeight="1" spans="1:13">
      <c r="A450" s="10">
        <v>75</v>
      </c>
      <c r="B450" s="11" t="s">
        <v>471</v>
      </c>
      <c r="C450" s="12">
        <v>1</v>
      </c>
      <c r="D450" s="12" t="s">
        <v>472</v>
      </c>
      <c r="E450" s="13" t="s">
        <v>20</v>
      </c>
      <c r="F450" s="13" t="s">
        <v>17</v>
      </c>
      <c r="G450" s="13" t="s">
        <v>18</v>
      </c>
      <c r="H450" s="12">
        <v>19</v>
      </c>
      <c r="I450" s="30">
        <v>732</v>
      </c>
      <c r="J450" s="31"/>
      <c r="K450" s="31"/>
      <c r="L450" s="12">
        <v>1</v>
      </c>
      <c r="M450" s="33">
        <f>I450+J450+K450</f>
        <v>732</v>
      </c>
    </row>
    <row r="451" ht="22" customHeight="1" spans="1:13">
      <c r="A451" s="10"/>
      <c r="B451" s="14"/>
      <c r="C451" s="20">
        <v>2</v>
      </c>
      <c r="D451" s="12" t="s">
        <v>473</v>
      </c>
      <c r="E451" s="13" t="s">
        <v>20</v>
      </c>
      <c r="F451" s="13" t="s">
        <v>25</v>
      </c>
      <c r="G451" s="21" t="s">
        <v>31</v>
      </c>
      <c r="H451" s="12">
        <v>14</v>
      </c>
      <c r="I451" s="30">
        <v>732</v>
      </c>
      <c r="J451" s="31">
        <v>366</v>
      </c>
      <c r="K451" s="31">
        <v>22.88</v>
      </c>
      <c r="L451" s="12">
        <v>1</v>
      </c>
      <c r="M451" s="33">
        <f>I451+J451+K451</f>
        <v>1120.88</v>
      </c>
    </row>
    <row r="452" ht="22" customHeight="1" spans="1:13">
      <c r="A452" s="10"/>
      <c r="B452" s="14"/>
      <c r="C452" s="22"/>
      <c r="D452" s="12" t="s">
        <v>474</v>
      </c>
      <c r="E452" s="13" t="s">
        <v>20</v>
      </c>
      <c r="F452" s="13" t="s">
        <v>25</v>
      </c>
      <c r="G452" s="23"/>
      <c r="H452" s="13">
        <v>14</v>
      </c>
      <c r="I452" s="30">
        <v>366</v>
      </c>
      <c r="J452" s="31">
        <v>91.5</v>
      </c>
      <c r="K452" s="31">
        <v>22.88</v>
      </c>
      <c r="L452" s="12">
        <v>1</v>
      </c>
      <c r="M452" s="33">
        <f>I452+J452+K452</f>
        <v>480.38</v>
      </c>
    </row>
    <row r="453" ht="22" customHeight="1" spans="1:13">
      <c r="A453" s="10"/>
      <c r="B453" s="14"/>
      <c r="C453" s="12">
        <v>3</v>
      </c>
      <c r="D453" s="12" t="s">
        <v>475</v>
      </c>
      <c r="E453" s="13" t="s">
        <v>16</v>
      </c>
      <c r="F453" s="13" t="s">
        <v>476</v>
      </c>
      <c r="G453" s="13" t="s">
        <v>18</v>
      </c>
      <c r="H453" s="12">
        <v>5</v>
      </c>
      <c r="I453" s="30">
        <v>732</v>
      </c>
      <c r="J453" s="31"/>
      <c r="K453" s="31"/>
      <c r="L453" s="12">
        <v>1</v>
      </c>
      <c r="M453" s="33">
        <f>I453+J453+K453</f>
        <v>732</v>
      </c>
    </row>
    <row r="454" ht="22" customHeight="1" spans="1:13">
      <c r="A454" s="10"/>
      <c r="B454" s="14"/>
      <c r="C454" s="12">
        <v>4</v>
      </c>
      <c r="D454" s="12" t="s">
        <v>477</v>
      </c>
      <c r="E454" s="13" t="s">
        <v>16</v>
      </c>
      <c r="F454" s="13" t="s">
        <v>17</v>
      </c>
      <c r="G454" s="13" t="s">
        <v>18</v>
      </c>
      <c r="H454" s="12">
        <v>4</v>
      </c>
      <c r="I454" s="30">
        <v>732</v>
      </c>
      <c r="J454" s="31"/>
      <c r="K454" s="31"/>
      <c r="L454" s="12">
        <v>1</v>
      </c>
      <c r="M454" s="33">
        <f>I454+J454+K454</f>
        <v>732</v>
      </c>
    </row>
    <row r="455" ht="22" customHeight="1" spans="1:13">
      <c r="A455" s="15" t="s">
        <v>21</v>
      </c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34"/>
      <c r="M455" s="35">
        <f>SUM(M450:M454)</f>
        <v>3797.26</v>
      </c>
    </row>
    <row r="456" ht="22" customHeight="1" spans="1:13">
      <c r="A456" s="10">
        <v>76</v>
      </c>
      <c r="B456" s="62" t="s">
        <v>478</v>
      </c>
      <c r="C456" s="12">
        <v>1</v>
      </c>
      <c r="D456" s="12" t="s">
        <v>479</v>
      </c>
      <c r="E456" s="13" t="s">
        <v>20</v>
      </c>
      <c r="F456" s="13" t="s">
        <v>17</v>
      </c>
      <c r="G456" s="13" t="s">
        <v>18</v>
      </c>
      <c r="H456" s="12">
        <v>32</v>
      </c>
      <c r="I456" s="30">
        <v>732</v>
      </c>
      <c r="J456" s="31"/>
      <c r="K456" s="31"/>
      <c r="L456" s="12">
        <v>1</v>
      </c>
      <c r="M456" s="33">
        <f>I456+J456+K456</f>
        <v>732</v>
      </c>
    </row>
    <row r="457" ht="22" customHeight="1" spans="1:13">
      <c r="A457" s="15" t="s">
        <v>21</v>
      </c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34"/>
      <c r="M457" s="35">
        <v>732</v>
      </c>
    </row>
    <row r="458" ht="22" customHeight="1" spans="1:13">
      <c r="A458" s="10">
        <v>77</v>
      </c>
      <c r="B458" s="11" t="s">
        <v>480</v>
      </c>
      <c r="C458" s="12">
        <v>1</v>
      </c>
      <c r="D458" s="12" t="s">
        <v>481</v>
      </c>
      <c r="E458" s="13" t="s">
        <v>16</v>
      </c>
      <c r="F458" s="13" t="s">
        <v>17</v>
      </c>
      <c r="G458" s="13" t="s">
        <v>18</v>
      </c>
      <c r="H458" s="12">
        <v>23</v>
      </c>
      <c r="I458" s="33">
        <v>1043.68</v>
      </c>
      <c r="J458" s="31"/>
      <c r="K458" s="31"/>
      <c r="L458" s="12">
        <v>1</v>
      </c>
      <c r="M458" s="33">
        <v>1043.68</v>
      </c>
    </row>
    <row r="459" ht="22" customHeight="1" spans="1:13">
      <c r="A459" s="10"/>
      <c r="B459" s="14"/>
      <c r="C459" s="12">
        <v>2</v>
      </c>
      <c r="D459" s="12" t="s">
        <v>482</v>
      </c>
      <c r="E459" s="13" t="s">
        <v>16</v>
      </c>
      <c r="F459" s="13" t="s">
        <v>17</v>
      </c>
      <c r="G459" s="13" t="s">
        <v>18</v>
      </c>
      <c r="H459" s="12">
        <v>23</v>
      </c>
      <c r="I459" s="33">
        <v>834.72</v>
      </c>
      <c r="J459" s="31"/>
      <c r="K459" s="31"/>
      <c r="L459" s="12">
        <v>1</v>
      </c>
      <c r="M459" s="33">
        <v>834.72</v>
      </c>
    </row>
    <row r="460" ht="22" customHeight="1" spans="1:13">
      <c r="A460" s="10"/>
      <c r="B460" s="14"/>
      <c r="C460" s="12">
        <v>3</v>
      </c>
      <c r="D460" s="12" t="s">
        <v>483</v>
      </c>
      <c r="E460" s="13" t="s">
        <v>16</v>
      </c>
      <c r="F460" s="13" t="s">
        <v>17</v>
      </c>
      <c r="G460" s="13" t="s">
        <v>18</v>
      </c>
      <c r="H460" s="12">
        <v>20</v>
      </c>
      <c r="I460" s="30">
        <v>732</v>
      </c>
      <c r="J460" s="31"/>
      <c r="K460" s="31"/>
      <c r="L460" s="12">
        <v>1</v>
      </c>
      <c r="M460" s="32">
        <v>732</v>
      </c>
    </row>
    <row r="461" ht="22" customHeight="1" spans="1:13">
      <c r="A461" s="10"/>
      <c r="B461" s="14"/>
      <c r="C461" s="12">
        <v>4</v>
      </c>
      <c r="D461" s="12" t="s">
        <v>484</v>
      </c>
      <c r="E461" s="13" t="s">
        <v>20</v>
      </c>
      <c r="F461" s="13" t="s">
        <v>17</v>
      </c>
      <c r="G461" s="13" t="s">
        <v>18</v>
      </c>
      <c r="H461" s="12">
        <v>20</v>
      </c>
      <c r="I461" s="30">
        <v>732</v>
      </c>
      <c r="J461" s="31"/>
      <c r="K461" s="31"/>
      <c r="L461" s="12">
        <v>1</v>
      </c>
      <c r="M461" s="32">
        <v>732</v>
      </c>
    </row>
    <row r="462" ht="22" customHeight="1" spans="1:13">
      <c r="A462" s="10"/>
      <c r="B462" s="14"/>
      <c r="C462" s="12">
        <v>5</v>
      </c>
      <c r="D462" s="12" t="s">
        <v>485</v>
      </c>
      <c r="E462" s="13" t="s">
        <v>16</v>
      </c>
      <c r="F462" s="13" t="s">
        <v>17</v>
      </c>
      <c r="G462" s="13" t="s">
        <v>18</v>
      </c>
      <c r="H462" s="12">
        <v>20</v>
      </c>
      <c r="I462" s="30">
        <v>732</v>
      </c>
      <c r="J462" s="31"/>
      <c r="K462" s="31"/>
      <c r="L462" s="12">
        <v>1</v>
      </c>
      <c r="M462" s="32">
        <v>732</v>
      </c>
    </row>
    <row r="463" ht="22" customHeight="1" spans="1:13">
      <c r="A463" s="10"/>
      <c r="B463" s="14"/>
      <c r="C463" s="12">
        <v>6</v>
      </c>
      <c r="D463" s="12" t="s">
        <v>486</v>
      </c>
      <c r="E463" s="13" t="s">
        <v>16</v>
      </c>
      <c r="F463" s="13" t="s">
        <v>17</v>
      </c>
      <c r="G463" s="13" t="s">
        <v>18</v>
      </c>
      <c r="H463" s="12">
        <v>17</v>
      </c>
      <c r="I463" s="30">
        <v>732</v>
      </c>
      <c r="J463" s="31"/>
      <c r="K463" s="31"/>
      <c r="L463" s="12">
        <v>1</v>
      </c>
      <c r="M463" s="32">
        <v>732</v>
      </c>
    </row>
    <row r="464" ht="22" customHeight="1" spans="1:13">
      <c r="A464" s="10"/>
      <c r="B464" s="14"/>
      <c r="C464" s="12">
        <v>7</v>
      </c>
      <c r="D464" s="12" t="s">
        <v>487</v>
      </c>
      <c r="E464" s="13" t="s">
        <v>16</v>
      </c>
      <c r="F464" s="13" t="s">
        <v>17</v>
      </c>
      <c r="G464" s="13" t="s">
        <v>18</v>
      </c>
      <c r="H464" s="12">
        <v>9</v>
      </c>
      <c r="I464" s="30">
        <v>732</v>
      </c>
      <c r="J464" s="31"/>
      <c r="K464" s="31"/>
      <c r="L464" s="12">
        <v>1</v>
      </c>
      <c r="M464" s="32">
        <v>732</v>
      </c>
    </row>
    <row r="465" ht="22" customHeight="1" spans="1:13">
      <c r="A465" s="10"/>
      <c r="B465" s="14"/>
      <c r="C465" s="12">
        <v>8</v>
      </c>
      <c r="D465" s="12" t="s">
        <v>488</v>
      </c>
      <c r="E465" s="13" t="s">
        <v>16</v>
      </c>
      <c r="F465" s="13" t="s">
        <v>17</v>
      </c>
      <c r="G465" s="13" t="s">
        <v>18</v>
      </c>
      <c r="H465" s="12">
        <v>9</v>
      </c>
      <c r="I465" s="30">
        <v>732</v>
      </c>
      <c r="J465" s="31"/>
      <c r="K465" s="31"/>
      <c r="L465" s="12">
        <v>1</v>
      </c>
      <c r="M465" s="32">
        <v>732</v>
      </c>
    </row>
    <row r="466" ht="22" customHeight="1" spans="1:13">
      <c r="A466" s="10"/>
      <c r="B466" s="14"/>
      <c r="C466" s="12">
        <v>9</v>
      </c>
      <c r="D466" s="12" t="s">
        <v>489</v>
      </c>
      <c r="E466" s="13" t="s">
        <v>16</v>
      </c>
      <c r="F466" s="13" t="s">
        <v>17</v>
      </c>
      <c r="G466" s="13" t="s">
        <v>18</v>
      </c>
      <c r="H466" s="12">
        <v>7</v>
      </c>
      <c r="I466" s="30">
        <v>732</v>
      </c>
      <c r="J466" s="31"/>
      <c r="K466" s="31"/>
      <c r="L466" s="12">
        <v>1</v>
      </c>
      <c r="M466" s="32">
        <v>732</v>
      </c>
    </row>
    <row r="467" ht="22" customHeight="1" spans="1:13">
      <c r="A467" s="10"/>
      <c r="B467" s="14"/>
      <c r="C467" s="12">
        <v>10</v>
      </c>
      <c r="D467" s="12" t="s">
        <v>490</v>
      </c>
      <c r="E467" s="13" t="s">
        <v>20</v>
      </c>
      <c r="F467" s="13" t="s">
        <v>17</v>
      </c>
      <c r="G467" s="13" t="s">
        <v>18</v>
      </c>
      <c r="H467" s="12">
        <v>7</v>
      </c>
      <c r="I467" s="30">
        <v>732</v>
      </c>
      <c r="J467" s="31"/>
      <c r="K467" s="31"/>
      <c r="L467" s="12">
        <v>1</v>
      </c>
      <c r="M467" s="32">
        <v>732</v>
      </c>
    </row>
    <row r="468" ht="22" customHeight="1" spans="1:13">
      <c r="A468" s="10"/>
      <c r="B468" s="14"/>
      <c r="C468" s="12">
        <v>11</v>
      </c>
      <c r="D468" s="12" t="s">
        <v>29</v>
      </c>
      <c r="E468" s="13" t="s">
        <v>20</v>
      </c>
      <c r="F468" s="13" t="s">
        <v>17</v>
      </c>
      <c r="G468" s="13" t="s">
        <v>18</v>
      </c>
      <c r="H468" s="12">
        <v>7</v>
      </c>
      <c r="I468" s="30">
        <v>732</v>
      </c>
      <c r="J468" s="31"/>
      <c r="K468" s="31"/>
      <c r="L468" s="12">
        <v>1</v>
      </c>
      <c r="M468" s="32">
        <v>732</v>
      </c>
    </row>
    <row r="469" ht="22" customHeight="1" spans="1:13">
      <c r="A469" s="10"/>
      <c r="B469" s="14"/>
      <c r="C469" s="12">
        <v>12</v>
      </c>
      <c r="D469" s="12" t="s">
        <v>491</v>
      </c>
      <c r="E469" s="13" t="s">
        <v>16</v>
      </c>
      <c r="F469" s="13" t="s">
        <v>17</v>
      </c>
      <c r="G469" s="13" t="s">
        <v>18</v>
      </c>
      <c r="H469" s="12">
        <v>7</v>
      </c>
      <c r="I469" s="30">
        <v>732</v>
      </c>
      <c r="J469" s="31"/>
      <c r="K469" s="31"/>
      <c r="L469" s="12">
        <v>1</v>
      </c>
      <c r="M469" s="32">
        <v>732</v>
      </c>
    </row>
    <row r="470" ht="22" customHeight="1" spans="1:13">
      <c r="A470" s="10"/>
      <c r="B470" s="14"/>
      <c r="C470" s="12">
        <v>13</v>
      </c>
      <c r="D470" s="12" t="s">
        <v>492</v>
      </c>
      <c r="E470" s="13" t="s">
        <v>20</v>
      </c>
      <c r="F470" s="13" t="s">
        <v>25</v>
      </c>
      <c r="G470" s="13" t="s">
        <v>18</v>
      </c>
      <c r="H470" s="12">
        <v>7</v>
      </c>
      <c r="I470" s="30">
        <v>732</v>
      </c>
      <c r="J470" s="31"/>
      <c r="K470" s="31"/>
      <c r="L470" s="12">
        <v>1</v>
      </c>
      <c r="M470" s="32">
        <v>732</v>
      </c>
    </row>
    <row r="471" ht="22" customHeight="1" spans="1:13">
      <c r="A471" s="10"/>
      <c r="B471" s="14"/>
      <c r="C471" s="12">
        <v>14</v>
      </c>
      <c r="D471" s="12" t="s">
        <v>493</v>
      </c>
      <c r="E471" s="13" t="s">
        <v>16</v>
      </c>
      <c r="F471" s="13" t="s">
        <v>36</v>
      </c>
      <c r="G471" s="13" t="s">
        <v>18</v>
      </c>
      <c r="H471" s="12">
        <v>6</v>
      </c>
      <c r="I471" s="30">
        <v>732</v>
      </c>
      <c r="J471" s="31"/>
      <c r="K471" s="31"/>
      <c r="L471" s="12">
        <v>1</v>
      </c>
      <c r="M471" s="32">
        <v>732</v>
      </c>
    </row>
    <row r="472" ht="22" customHeight="1" spans="1:13">
      <c r="A472" s="10"/>
      <c r="B472" s="14"/>
      <c r="C472" s="12">
        <v>15</v>
      </c>
      <c r="D472" s="12" t="s">
        <v>494</v>
      </c>
      <c r="E472" s="13" t="s">
        <v>16</v>
      </c>
      <c r="F472" s="13" t="s">
        <v>36</v>
      </c>
      <c r="G472" s="13" t="s">
        <v>18</v>
      </c>
      <c r="H472" s="12">
        <v>6</v>
      </c>
      <c r="I472" s="30">
        <v>732</v>
      </c>
      <c r="J472" s="31"/>
      <c r="K472" s="31"/>
      <c r="L472" s="12">
        <v>1</v>
      </c>
      <c r="M472" s="32">
        <v>732</v>
      </c>
    </row>
    <row r="473" ht="22" customHeight="1" spans="1:13">
      <c r="A473" s="10"/>
      <c r="B473" s="14"/>
      <c r="C473" s="12">
        <v>16</v>
      </c>
      <c r="D473" s="12" t="s">
        <v>495</v>
      </c>
      <c r="E473" s="13" t="s">
        <v>16</v>
      </c>
      <c r="F473" s="13" t="s">
        <v>17</v>
      </c>
      <c r="G473" s="13" t="s">
        <v>18</v>
      </c>
      <c r="H473" s="12">
        <v>6</v>
      </c>
      <c r="I473" s="30">
        <v>732</v>
      </c>
      <c r="J473" s="31"/>
      <c r="K473" s="31"/>
      <c r="L473" s="12">
        <v>1</v>
      </c>
      <c r="M473" s="32">
        <v>732</v>
      </c>
    </row>
    <row r="474" ht="22" customHeight="1" spans="1:13">
      <c r="A474" s="10"/>
      <c r="B474" s="14"/>
      <c r="C474" s="12">
        <v>17</v>
      </c>
      <c r="D474" s="12" t="s">
        <v>496</v>
      </c>
      <c r="E474" s="13" t="s">
        <v>20</v>
      </c>
      <c r="F474" s="13" t="s">
        <v>17</v>
      </c>
      <c r="G474" s="13" t="s">
        <v>18</v>
      </c>
      <c r="H474" s="12">
        <v>5</v>
      </c>
      <c r="I474" s="33">
        <v>828.8</v>
      </c>
      <c r="J474" s="31"/>
      <c r="K474" s="31"/>
      <c r="L474" s="12">
        <v>1</v>
      </c>
      <c r="M474" s="33">
        <v>828.8</v>
      </c>
    </row>
    <row r="475" ht="22" customHeight="1" spans="1:13">
      <c r="A475" s="10"/>
      <c r="B475" s="14"/>
      <c r="C475" s="12">
        <v>18</v>
      </c>
      <c r="D475" s="12" t="s">
        <v>497</v>
      </c>
      <c r="E475" s="13" t="s">
        <v>20</v>
      </c>
      <c r="F475" s="13" t="s">
        <v>36</v>
      </c>
      <c r="G475" s="13" t="s">
        <v>18</v>
      </c>
      <c r="H475" s="12">
        <v>5</v>
      </c>
      <c r="I475" s="30">
        <v>732</v>
      </c>
      <c r="J475" s="31"/>
      <c r="K475" s="31"/>
      <c r="L475" s="12">
        <v>1</v>
      </c>
      <c r="M475" s="32">
        <v>732</v>
      </c>
    </row>
    <row r="476" ht="22" customHeight="1" spans="1:13">
      <c r="A476" s="10"/>
      <c r="B476" s="14"/>
      <c r="C476" s="12">
        <v>19</v>
      </c>
      <c r="D476" s="13" t="s">
        <v>498</v>
      </c>
      <c r="E476" s="13" t="s">
        <v>20</v>
      </c>
      <c r="F476" s="13" t="s">
        <v>17</v>
      </c>
      <c r="G476" s="13" t="s">
        <v>18</v>
      </c>
      <c r="H476" s="13">
        <v>2</v>
      </c>
      <c r="I476" s="30">
        <v>732</v>
      </c>
      <c r="J476" s="13"/>
      <c r="K476" s="13"/>
      <c r="L476" s="12">
        <v>1</v>
      </c>
      <c r="M476" s="32">
        <v>732</v>
      </c>
    </row>
    <row r="477" ht="22" customHeight="1" spans="1:13">
      <c r="A477" s="10"/>
      <c r="B477" s="14"/>
      <c r="C477" s="12">
        <v>20</v>
      </c>
      <c r="D477" s="13" t="s">
        <v>499</v>
      </c>
      <c r="E477" s="13" t="s">
        <v>16</v>
      </c>
      <c r="F477" s="13" t="s">
        <v>17</v>
      </c>
      <c r="G477" s="13" t="s">
        <v>18</v>
      </c>
      <c r="H477" s="13">
        <v>2</v>
      </c>
      <c r="I477" s="12">
        <v>732</v>
      </c>
      <c r="J477" s="13"/>
      <c r="K477" s="13"/>
      <c r="L477" s="12">
        <v>1</v>
      </c>
      <c r="M477" s="33">
        <v>732</v>
      </c>
    </row>
    <row r="478" ht="22" customHeight="1" spans="1:13">
      <c r="A478" s="10"/>
      <c r="B478" s="14"/>
      <c r="C478" s="12">
        <v>21</v>
      </c>
      <c r="D478" s="110" t="s">
        <v>500</v>
      </c>
      <c r="E478" s="13" t="s">
        <v>20</v>
      </c>
      <c r="F478" s="13" t="s">
        <v>17</v>
      </c>
      <c r="G478" s="13" t="s">
        <v>18</v>
      </c>
      <c r="H478" s="13">
        <v>2</v>
      </c>
      <c r="I478" s="12">
        <v>732</v>
      </c>
      <c r="J478" s="13"/>
      <c r="K478" s="13"/>
      <c r="L478" s="12">
        <v>1</v>
      </c>
      <c r="M478" s="33">
        <v>732</v>
      </c>
    </row>
    <row r="479" ht="22" customHeight="1" spans="1:13">
      <c r="A479" s="10"/>
      <c r="B479" s="14"/>
      <c r="C479" s="12">
        <v>22</v>
      </c>
      <c r="D479" s="13" t="s">
        <v>501</v>
      </c>
      <c r="E479" s="13" t="s">
        <v>16</v>
      </c>
      <c r="F479" s="13" t="s">
        <v>17</v>
      </c>
      <c r="G479" s="13" t="s">
        <v>18</v>
      </c>
      <c r="H479" s="13">
        <v>2</v>
      </c>
      <c r="I479" s="12">
        <v>732</v>
      </c>
      <c r="J479" s="13"/>
      <c r="K479" s="13"/>
      <c r="L479" s="12">
        <v>1</v>
      </c>
      <c r="M479" s="33">
        <v>732</v>
      </c>
    </row>
    <row r="480" ht="22" customHeight="1" spans="1:13">
      <c r="A480" s="10"/>
      <c r="B480" s="14"/>
      <c r="C480" s="12">
        <v>23</v>
      </c>
      <c r="D480" s="13" t="s">
        <v>502</v>
      </c>
      <c r="E480" s="13" t="s">
        <v>16</v>
      </c>
      <c r="F480" s="13" t="s">
        <v>17</v>
      </c>
      <c r="G480" s="13" t="s">
        <v>18</v>
      </c>
      <c r="H480" s="13"/>
      <c r="I480" s="12">
        <v>732</v>
      </c>
      <c r="J480" s="13"/>
      <c r="K480" s="13"/>
      <c r="L480" s="12">
        <v>1</v>
      </c>
      <c r="M480" s="33">
        <v>732</v>
      </c>
    </row>
    <row r="481" ht="22" customHeight="1" spans="1:13">
      <c r="A481" s="10"/>
      <c r="B481" s="14"/>
      <c r="C481" s="12">
        <v>24</v>
      </c>
      <c r="D481" s="13" t="s">
        <v>503</v>
      </c>
      <c r="E481" s="12" t="s">
        <v>16</v>
      </c>
      <c r="F481" s="12" t="s">
        <v>17</v>
      </c>
      <c r="G481" s="13" t="s">
        <v>18</v>
      </c>
      <c r="H481" s="12"/>
      <c r="I481" s="12">
        <v>732</v>
      </c>
      <c r="J481" s="13"/>
      <c r="K481" s="13"/>
      <c r="L481" s="12">
        <v>1</v>
      </c>
      <c r="M481" s="33">
        <v>732</v>
      </c>
    </row>
    <row r="482" ht="22" customHeight="1" spans="1:13">
      <c r="A482" s="15" t="s">
        <v>21</v>
      </c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34"/>
      <c r="M482" s="35">
        <f>SUM(M458:M481)</f>
        <v>18079.2</v>
      </c>
    </row>
    <row r="483" ht="22" customHeight="1" spans="1:13">
      <c r="A483" s="10">
        <v>78</v>
      </c>
      <c r="B483" s="11" t="s">
        <v>504</v>
      </c>
      <c r="C483" s="12">
        <v>1</v>
      </c>
      <c r="D483" s="111" t="s">
        <v>505</v>
      </c>
      <c r="E483" s="52" t="s">
        <v>20</v>
      </c>
      <c r="F483" s="13" t="s">
        <v>17</v>
      </c>
      <c r="G483" s="112" t="s">
        <v>18</v>
      </c>
      <c r="H483" s="12">
        <v>15</v>
      </c>
      <c r="I483" s="30">
        <v>732</v>
      </c>
      <c r="J483" s="31"/>
      <c r="K483" s="31"/>
      <c r="L483" s="12">
        <v>1</v>
      </c>
      <c r="M483" s="33">
        <v>732</v>
      </c>
    </row>
    <row r="484" ht="22" customHeight="1" spans="1:13">
      <c r="A484" s="10"/>
      <c r="B484" s="14"/>
      <c r="C484" s="20">
        <v>2</v>
      </c>
      <c r="D484" s="12" t="s">
        <v>506</v>
      </c>
      <c r="E484" s="52" t="s">
        <v>20</v>
      </c>
      <c r="F484" s="13" t="s">
        <v>17</v>
      </c>
      <c r="G484" s="21" t="s">
        <v>31</v>
      </c>
      <c r="H484" s="12">
        <v>3</v>
      </c>
      <c r="I484" s="30">
        <v>732</v>
      </c>
      <c r="J484" s="31">
        <v>366</v>
      </c>
      <c r="K484" s="31">
        <v>22.88</v>
      </c>
      <c r="L484" s="12">
        <v>1</v>
      </c>
      <c r="M484" s="33">
        <v>1120.88</v>
      </c>
    </row>
    <row r="485" ht="22" customHeight="1" spans="1:13">
      <c r="A485" s="10"/>
      <c r="B485" s="14"/>
      <c r="C485" s="22"/>
      <c r="D485" s="12" t="s">
        <v>507</v>
      </c>
      <c r="E485" s="52" t="s">
        <v>20</v>
      </c>
      <c r="F485" s="13" t="s">
        <v>17</v>
      </c>
      <c r="G485" s="23"/>
      <c r="H485" s="12">
        <v>3</v>
      </c>
      <c r="I485" s="30">
        <v>366</v>
      </c>
      <c r="J485" s="31">
        <v>91.5</v>
      </c>
      <c r="K485" s="31">
        <v>22.88</v>
      </c>
      <c r="L485" s="12">
        <v>1</v>
      </c>
      <c r="M485" s="33">
        <v>480.38</v>
      </c>
    </row>
    <row r="486" ht="22" customHeight="1" spans="1:13">
      <c r="A486" s="15" t="s">
        <v>21</v>
      </c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34"/>
      <c r="M486" s="35">
        <f>SUM(M483:M485)</f>
        <v>2333.26</v>
      </c>
    </row>
    <row r="487" ht="22" customHeight="1" spans="1:13">
      <c r="A487" s="10">
        <v>79</v>
      </c>
      <c r="B487" s="11" t="s">
        <v>508</v>
      </c>
      <c r="C487" s="12">
        <v>1</v>
      </c>
      <c r="D487" s="111" t="s">
        <v>509</v>
      </c>
      <c r="E487" s="52" t="s">
        <v>20</v>
      </c>
      <c r="F487" s="52" t="s">
        <v>17</v>
      </c>
      <c r="G487" s="13" t="s">
        <v>18</v>
      </c>
      <c r="H487" s="12">
        <v>18</v>
      </c>
      <c r="I487" s="30">
        <v>732</v>
      </c>
      <c r="J487" s="31"/>
      <c r="K487" s="31"/>
      <c r="L487" s="12">
        <v>1</v>
      </c>
      <c r="M487" s="33">
        <v>732</v>
      </c>
    </row>
    <row r="488" ht="22" customHeight="1" spans="1:13">
      <c r="A488" s="10"/>
      <c r="B488" s="14"/>
      <c r="C488" s="12">
        <v>2</v>
      </c>
      <c r="D488" s="111" t="s">
        <v>510</v>
      </c>
      <c r="E488" s="52" t="s">
        <v>20</v>
      </c>
      <c r="F488" s="52" t="s">
        <v>17</v>
      </c>
      <c r="G488" s="13" t="s">
        <v>18</v>
      </c>
      <c r="H488" s="12">
        <v>18</v>
      </c>
      <c r="I488" s="30">
        <v>732</v>
      </c>
      <c r="J488" s="31"/>
      <c r="K488" s="31"/>
      <c r="L488" s="12">
        <v>1</v>
      </c>
      <c r="M488" s="33">
        <v>732</v>
      </c>
    </row>
    <row r="489" ht="22" customHeight="1" spans="1:13">
      <c r="A489" s="10"/>
      <c r="B489" s="14"/>
      <c r="C489" s="12">
        <v>3</v>
      </c>
      <c r="D489" s="111" t="s">
        <v>511</v>
      </c>
      <c r="E489" s="52" t="s">
        <v>16</v>
      </c>
      <c r="F489" s="52" t="s">
        <v>17</v>
      </c>
      <c r="G489" s="13" t="s">
        <v>18</v>
      </c>
      <c r="H489" s="12">
        <v>18</v>
      </c>
      <c r="I489" s="30">
        <v>800</v>
      </c>
      <c r="J489" s="31"/>
      <c r="K489" s="31"/>
      <c r="L489" s="12">
        <v>1</v>
      </c>
      <c r="M489" s="33">
        <v>800</v>
      </c>
    </row>
    <row r="490" ht="22" customHeight="1" spans="1:13">
      <c r="A490" s="10"/>
      <c r="B490" s="14"/>
      <c r="C490" s="12">
        <v>4</v>
      </c>
      <c r="D490" s="113" t="s">
        <v>512</v>
      </c>
      <c r="E490" s="52" t="s">
        <v>20</v>
      </c>
      <c r="F490" s="52" t="s">
        <v>17</v>
      </c>
      <c r="G490" s="13" t="s">
        <v>31</v>
      </c>
      <c r="H490" s="12">
        <v>6</v>
      </c>
      <c r="I490" s="30">
        <v>732</v>
      </c>
      <c r="J490" s="31">
        <v>366</v>
      </c>
      <c r="K490" s="31">
        <v>22.88</v>
      </c>
      <c r="L490" s="12">
        <v>1</v>
      </c>
      <c r="M490" s="33">
        <v>1120.88</v>
      </c>
    </row>
    <row r="491" ht="22" customHeight="1" spans="1:13">
      <c r="A491" s="10"/>
      <c r="B491" s="14"/>
      <c r="C491" s="12"/>
      <c r="D491" s="113" t="s">
        <v>513</v>
      </c>
      <c r="E491" s="52" t="s">
        <v>20</v>
      </c>
      <c r="F491" s="52" t="s">
        <v>17</v>
      </c>
      <c r="G491" s="13" t="s">
        <v>31</v>
      </c>
      <c r="H491" s="12">
        <v>6</v>
      </c>
      <c r="I491" s="30">
        <v>366</v>
      </c>
      <c r="J491" s="31">
        <v>91.5</v>
      </c>
      <c r="K491" s="31">
        <v>22.88</v>
      </c>
      <c r="L491" s="12">
        <v>1</v>
      </c>
      <c r="M491" s="33">
        <v>480.38</v>
      </c>
    </row>
    <row r="492" ht="22" customHeight="1" spans="1:13">
      <c r="A492" s="15" t="s">
        <v>21</v>
      </c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34"/>
      <c r="M492" s="35">
        <f>SUM(M487:M491)</f>
        <v>3865.26</v>
      </c>
    </row>
    <row r="493" ht="22" customHeight="1" spans="1:13">
      <c r="A493" s="10">
        <v>80</v>
      </c>
      <c r="B493" s="114" t="s">
        <v>514</v>
      </c>
      <c r="C493" s="12">
        <v>1</v>
      </c>
      <c r="D493" s="12" t="s">
        <v>515</v>
      </c>
      <c r="E493" s="13" t="s">
        <v>20</v>
      </c>
      <c r="F493" s="13" t="s">
        <v>17</v>
      </c>
      <c r="G493" s="13" t="s">
        <v>18</v>
      </c>
      <c r="H493" s="12">
        <v>24</v>
      </c>
      <c r="I493" s="30">
        <v>732</v>
      </c>
      <c r="J493" s="31"/>
      <c r="K493" s="31"/>
      <c r="L493" s="12">
        <v>1</v>
      </c>
      <c r="M493" s="33">
        <f t="shared" ref="M493:M495" si="18">I493+J493+K493</f>
        <v>732</v>
      </c>
    </row>
    <row r="494" ht="22" customHeight="1" spans="1:13">
      <c r="A494" s="10"/>
      <c r="B494" s="114"/>
      <c r="C494" s="12">
        <v>2</v>
      </c>
      <c r="D494" s="12" t="s">
        <v>516</v>
      </c>
      <c r="E494" s="13" t="s">
        <v>20</v>
      </c>
      <c r="F494" s="13" t="s">
        <v>17</v>
      </c>
      <c r="G494" s="13" t="s">
        <v>18</v>
      </c>
      <c r="H494" s="12">
        <v>24</v>
      </c>
      <c r="I494" s="30">
        <v>732</v>
      </c>
      <c r="J494" s="31"/>
      <c r="K494" s="31"/>
      <c r="L494" s="12">
        <v>1</v>
      </c>
      <c r="M494" s="33">
        <f t="shared" si="18"/>
        <v>732</v>
      </c>
    </row>
    <row r="495" ht="22" customHeight="1" spans="1:13">
      <c r="A495" s="10"/>
      <c r="B495" s="114"/>
      <c r="C495" s="12">
        <v>3</v>
      </c>
      <c r="D495" s="12" t="s">
        <v>517</v>
      </c>
      <c r="E495" s="13" t="s">
        <v>20</v>
      </c>
      <c r="F495" s="13" t="s">
        <v>17</v>
      </c>
      <c r="G495" s="13" t="s">
        <v>18</v>
      </c>
      <c r="H495" s="12">
        <v>8</v>
      </c>
      <c r="I495" s="30">
        <v>732</v>
      </c>
      <c r="J495" s="31"/>
      <c r="K495" s="31"/>
      <c r="L495" s="12">
        <v>1</v>
      </c>
      <c r="M495" s="33">
        <f t="shared" si="18"/>
        <v>732</v>
      </c>
    </row>
    <row r="496" ht="22" customHeight="1" spans="1:13">
      <c r="A496" s="15" t="s">
        <v>21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34"/>
      <c r="M496" s="35">
        <f>SUM(M493:M495)</f>
        <v>2196</v>
      </c>
    </row>
    <row r="497" ht="22" customHeight="1" spans="1:13">
      <c r="A497" s="10">
        <v>81</v>
      </c>
      <c r="B497" s="62" t="s">
        <v>518</v>
      </c>
      <c r="C497" s="12">
        <v>1</v>
      </c>
      <c r="D497" s="19" t="s">
        <v>519</v>
      </c>
      <c r="E497" s="13" t="s">
        <v>16</v>
      </c>
      <c r="F497" s="13" t="s">
        <v>17</v>
      </c>
      <c r="G497" s="115" t="s">
        <v>18</v>
      </c>
      <c r="H497" s="13">
        <v>20</v>
      </c>
      <c r="I497" s="30">
        <v>732</v>
      </c>
      <c r="J497" s="31"/>
      <c r="K497" s="31"/>
      <c r="L497" s="12">
        <v>1</v>
      </c>
      <c r="M497" s="32">
        <f>I497*L497</f>
        <v>732</v>
      </c>
    </row>
    <row r="498" ht="22" customHeight="1" spans="1:13">
      <c r="A498" s="15" t="s">
        <v>21</v>
      </c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34"/>
      <c r="M498" s="35">
        <v>732</v>
      </c>
    </row>
    <row r="499" ht="22" customHeight="1" spans="1:13">
      <c r="A499" s="10">
        <v>82</v>
      </c>
      <c r="B499" s="11" t="s">
        <v>520</v>
      </c>
      <c r="C499" s="12">
        <v>1</v>
      </c>
      <c r="D499" s="19" t="s">
        <v>521</v>
      </c>
      <c r="E499" s="13" t="s">
        <v>20</v>
      </c>
      <c r="F499" s="13" t="s">
        <v>17</v>
      </c>
      <c r="G499" s="13" t="s">
        <v>18</v>
      </c>
      <c r="H499" s="13">
        <v>23</v>
      </c>
      <c r="I499" s="31">
        <v>732</v>
      </c>
      <c r="J499" s="13"/>
      <c r="K499" s="31"/>
      <c r="L499" s="12">
        <v>1</v>
      </c>
      <c r="M499" s="32">
        <f>I499*L499</f>
        <v>732</v>
      </c>
    </row>
    <row r="500" ht="22" customHeight="1" spans="1:13">
      <c r="A500" s="10"/>
      <c r="B500" s="14"/>
      <c r="C500" s="12">
        <v>2</v>
      </c>
      <c r="D500" s="19" t="s">
        <v>522</v>
      </c>
      <c r="E500" s="13" t="s">
        <v>20</v>
      </c>
      <c r="F500" s="13" t="s">
        <v>17</v>
      </c>
      <c r="G500" s="13" t="s">
        <v>18</v>
      </c>
      <c r="H500" s="13">
        <v>23</v>
      </c>
      <c r="I500" s="31">
        <v>732</v>
      </c>
      <c r="J500" s="115"/>
      <c r="K500" s="31"/>
      <c r="L500" s="12">
        <v>1</v>
      </c>
      <c r="M500" s="32">
        <f>I500*L500</f>
        <v>732</v>
      </c>
    </row>
    <row r="501" ht="22" customHeight="1" spans="1:13">
      <c r="A501" s="10"/>
      <c r="B501" s="14"/>
      <c r="C501" s="12">
        <v>3</v>
      </c>
      <c r="D501" s="116" t="s">
        <v>523</v>
      </c>
      <c r="E501" s="13" t="s">
        <v>20</v>
      </c>
      <c r="F501" s="13" t="s">
        <v>17</v>
      </c>
      <c r="G501" s="13" t="s">
        <v>18</v>
      </c>
      <c r="H501" s="13">
        <v>23</v>
      </c>
      <c r="I501" s="30">
        <v>734.08</v>
      </c>
      <c r="J501" s="31"/>
      <c r="K501" s="31"/>
      <c r="L501" s="12">
        <v>1</v>
      </c>
      <c r="M501" s="32">
        <f>I501*L501</f>
        <v>734.08</v>
      </c>
    </row>
    <row r="502" ht="22" customHeight="1" spans="1:13">
      <c r="A502" s="10"/>
      <c r="B502" s="14"/>
      <c r="C502" s="12">
        <v>4</v>
      </c>
      <c r="D502" s="12" t="s">
        <v>524</v>
      </c>
      <c r="E502" s="13" t="s">
        <v>16</v>
      </c>
      <c r="F502" s="13" t="s">
        <v>17</v>
      </c>
      <c r="G502" s="13" t="s">
        <v>18</v>
      </c>
      <c r="H502" s="12">
        <v>18</v>
      </c>
      <c r="I502" s="31">
        <v>732</v>
      </c>
      <c r="J502" s="31"/>
      <c r="K502" s="31"/>
      <c r="L502" s="12">
        <v>1</v>
      </c>
      <c r="M502" s="32">
        <f>I502*L502</f>
        <v>732</v>
      </c>
    </row>
    <row r="503" ht="22" customHeight="1" spans="1:13">
      <c r="A503" s="10"/>
      <c r="B503" s="14"/>
      <c r="C503" s="12">
        <v>5</v>
      </c>
      <c r="D503" s="12" t="s">
        <v>525</v>
      </c>
      <c r="E503" s="13" t="s">
        <v>20</v>
      </c>
      <c r="F503" s="13" t="s">
        <v>17</v>
      </c>
      <c r="G503" s="13" t="s">
        <v>18</v>
      </c>
      <c r="H503" s="12">
        <v>9</v>
      </c>
      <c r="I503" s="31">
        <v>732</v>
      </c>
      <c r="J503" s="31"/>
      <c r="K503" s="31"/>
      <c r="L503" s="12">
        <v>1</v>
      </c>
      <c r="M503" s="32">
        <f>I503*L503</f>
        <v>732</v>
      </c>
    </row>
    <row r="504" ht="22" customHeight="1" spans="1:13">
      <c r="A504" s="10"/>
      <c r="B504" s="14"/>
      <c r="C504" s="12">
        <v>6</v>
      </c>
      <c r="D504" s="117" t="s">
        <v>526</v>
      </c>
      <c r="E504" s="13" t="s">
        <v>16</v>
      </c>
      <c r="F504" s="13" t="s">
        <v>17</v>
      </c>
      <c r="G504" s="13" t="s">
        <v>18</v>
      </c>
      <c r="H504" s="12">
        <v>1</v>
      </c>
      <c r="I504" s="30">
        <v>732</v>
      </c>
      <c r="J504" s="31"/>
      <c r="K504" s="31"/>
      <c r="L504" s="12">
        <v>1</v>
      </c>
      <c r="M504" s="33">
        <v>732</v>
      </c>
    </row>
    <row r="505" ht="22" customHeight="1" spans="1:13">
      <c r="A505" s="10"/>
      <c r="B505" s="14"/>
      <c r="C505" s="12">
        <v>7</v>
      </c>
      <c r="D505" s="117" t="s">
        <v>527</v>
      </c>
      <c r="E505" s="13" t="s">
        <v>16</v>
      </c>
      <c r="F505" s="13" t="s">
        <v>17</v>
      </c>
      <c r="G505" s="13" t="s">
        <v>18</v>
      </c>
      <c r="H505" s="12">
        <v>1</v>
      </c>
      <c r="I505" s="30">
        <v>732</v>
      </c>
      <c r="J505" s="31"/>
      <c r="K505" s="31"/>
      <c r="L505" s="12">
        <v>1</v>
      </c>
      <c r="M505" s="33">
        <v>732</v>
      </c>
    </row>
    <row r="506" ht="22" customHeight="1" spans="1:13">
      <c r="A506" s="15" t="s">
        <v>21</v>
      </c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34"/>
      <c r="M506" s="35">
        <f>SUM(M499:M505)</f>
        <v>5126.08</v>
      </c>
    </row>
    <row r="507" ht="22" customHeight="1" spans="1:13">
      <c r="A507" s="10">
        <v>83</v>
      </c>
      <c r="B507" s="11" t="s">
        <v>528</v>
      </c>
      <c r="C507" s="20">
        <v>1</v>
      </c>
      <c r="D507" s="12" t="s">
        <v>529</v>
      </c>
      <c r="E507" s="33" t="s">
        <v>20</v>
      </c>
      <c r="F507" s="30" t="s">
        <v>25</v>
      </c>
      <c r="G507" s="118" t="s">
        <v>31</v>
      </c>
      <c r="H507" s="12">
        <v>27</v>
      </c>
      <c r="I507" s="30">
        <f>855.52*1</f>
        <v>855.52</v>
      </c>
      <c r="J507" s="31">
        <f>427.76*1</f>
        <v>427.76</v>
      </c>
      <c r="K507" s="31">
        <f>26.74*1</f>
        <v>26.74</v>
      </c>
      <c r="L507" s="12">
        <v>1</v>
      </c>
      <c r="M507" s="33">
        <f t="shared" ref="M507:M536" si="19">SUM(I507:K507)</f>
        <v>1310.02</v>
      </c>
    </row>
    <row r="508" ht="22" customHeight="1" spans="1:13">
      <c r="A508" s="10"/>
      <c r="B508" s="14"/>
      <c r="C508" s="22"/>
      <c r="D508" s="12" t="s">
        <v>530</v>
      </c>
      <c r="E508" s="33" t="s">
        <v>20</v>
      </c>
      <c r="F508" s="30" t="s">
        <v>25</v>
      </c>
      <c r="G508" s="119"/>
      <c r="H508" s="12">
        <v>27</v>
      </c>
      <c r="I508" s="30">
        <f>427.76*1</f>
        <v>427.76</v>
      </c>
      <c r="J508" s="31">
        <f>106.94*1</f>
        <v>106.94</v>
      </c>
      <c r="K508" s="31">
        <f>26.74*1</f>
        <v>26.74</v>
      </c>
      <c r="L508" s="12">
        <v>1</v>
      </c>
      <c r="M508" s="33">
        <f t="shared" si="19"/>
        <v>561.44</v>
      </c>
    </row>
    <row r="509" ht="22" customHeight="1" spans="1:13">
      <c r="A509" s="10"/>
      <c r="B509" s="14"/>
      <c r="C509" s="20">
        <v>2</v>
      </c>
      <c r="D509" s="12" t="s">
        <v>531</v>
      </c>
      <c r="E509" s="13" t="s">
        <v>20</v>
      </c>
      <c r="F509" s="13" t="s">
        <v>36</v>
      </c>
      <c r="G509" s="21" t="s">
        <v>31</v>
      </c>
      <c r="H509" s="12">
        <v>16</v>
      </c>
      <c r="I509" s="30">
        <f t="shared" ref="I509:I513" si="20">732*1</f>
        <v>732</v>
      </c>
      <c r="J509" s="31">
        <f t="shared" ref="J509:J513" si="21">366*1</f>
        <v>366</v>
      </c>
      <c r="K509" s="31">
        <f t="shared" ref="K509:K516" si="22">22.88*1</f>
        <v>22.88</v>
      </c>
      <c r="L509" s="12">
        <v>1</v>
      </c>
      <c r="M509" s="33">
        <f t="shared" si="19"/>
        <v>1120.88</v>
      </c>
    </row>
    <row r="510" ht="22" customHeight="1" spans="1:13">
      <c r="A510" s="10"/>
      <c r="B510" s="14"/>
      <c r="C510" s="22"/>
      <c r="D510" s="12" t="s">
        <v>532</v>
      </c>
      <c r="E510" s="13" t="s">
        <v>20</v>
      </c>
      <c r="F510" s="13" t="s">
        <v>36</v>
      </c>
      <c r="G510" s="23"/>
      <c r="H510" s="12">
        <v>16</v>
      </c>
      <c r="I510" s="57">
        <f t="shared" ref="I510:I514" si="23">366*1</f>
        <v>366</v>
      </c>
      <c r="J510" s="31">
        <f t="shared" ref="J510:J514" si="24">91.5*1</f>
        <v>91.5</v>
      </c>
      <c r="K510" s="31">
        <f t="shared" si="22"/>
        <v>22.88</v>
      </c>
      <c r="L510" s="12">
        <v>1</v>
      </c>
      <c r="M510" s="33">
        <f t="shared" si="19"/>
        <v>480.38</v>
      </c>
    </row>
    <row r="511" ht="22" customHeight="1" spans="1:13">
      <c r="A511" s="10"/>
      <c r="B511" s="14"/>
      <c r="C511" s="20">
        <v>3</v>
      </c>
      <c r="D511" s="12" t="s">
        <v>533</v>
      </c>
      <c r="E511" s="12" t="s">
        <v>20</v>
      </c>
      <c r="F511" s="30" t="s">
        <v>25</v>
      </c>
      <c r="G511" s="118" t="s">
        <v>31</v>
      </c>
      <c r="H511" s="12">
        <v>5</v>
      </c>
      <c r="I511" s="30">
        <f t="shared" si="20"/>
        <v>732</v>
      </c>
      <c r="J511" s="31">
        <f t="shared" si="21"/>
        <v>366</v>
      </c>
      <c r="K511" s="31">
        <f t="shared" si="22"/>
        <v>22.88</v>
      </c>
      <c r="L511" s="12">
        <v>1</v>
      </c>
      <c r="M511" s="33">
        <f t="shared" si="19"/>
        <v>1120.88</v>
      </c>
    </row>
    <row r="512" ht="22" customHeight="1" spans="1:13">
      <c r="A512" s="10"/>
      <c r="B512" s="14"/>
      <c r="C512" s="22"/>
      <c r="D512" s="12" t="s">
        <v>534</v>
      </c>
      <c r="E512" s="12" t="s">
        <v>20</v>
      </c>
      <c r="F512" s="30" t="s">
        <v>25</v>
      </c>
      <c r="G512" s="119"/>
      <c r="H512" s="12">
        <v>5</v>
      </c>
      <c r="I512" s="57">
        <f t="shared" si="23"/>
        <v>366</v>
      </c>
      <c r="J512" s="31">
        <f t="shared" si="24"/>
        <v>91.5</v>
      </c>
      <c r="K512" s="31">
        <f t="shared" si="22"/>
        <v>22.88</v>
      </c>
      <c r="L512" s="12">
        <v>1</v>
      </c>
      <c r="M512" s="33">
        <f t="shared" si="19"/>
        <v>480.38</v>
      </c>
    </row>
    <row r="513" ht="22" customHeight="1" spans="1:13">
      <c r="A513" s="10"/>
      <c r="B513" s="14"/>
      <c r="C513" s="20">
        <v>4</v>
      </c>
      <c r="D513" s="12" t="s">
        <v>535</v>
      </c>
      <c r="E513" s="12" t="s">
        <v>16</v>
      </c>
      <c r="F513" s="12" t="s">
        <v>36</v>
      </c>
      <c r="G513" s="20" t="s">
        <v>31</v>
      </c>
      <c r="H513" s="12">
        <v>5</v>
      </c>
      <c r="I513" s="30">
        <f t="shared" si="20"/>
        <v>732</v>
      </c>
      <c r="J513" s="31">
        <f t="shared" si="21"/>
        <v>366</v>
      </c>
      <c r="K513" s="31">
        <f t="shared" si="22"/>
        <v>22.88</v>
      </c>
      <c r="L513" s="12">
        <v>1</v>
      </c>
      <c r="M513" s="33">
        <f t="shared" si="19"/>
        <v>1120.88</v>
      </c>
    </row>
    <row r="514" ht="22" customHeight="1" spans="1:13">
      <c r="A514" s="10"/>
      <c r="B514" s="14"/>
      <c r="C514" s="22"/>
      <c r="D514" s="12" t="s">
        <v>536</v>
      </c>
      <c r="E514" s="12" t="s">
        <v>16</v>
      </c>
      <c r="F514" s="12" t="s">
        <v>36</v>
      </c>
      <c r="G514" s="22"/>
      <c r="H514" s="12">
        <v>5</v>
      </c>
      <c r="I514" s="57">
        <f t="shared" si="23"/>
        <v>366</v>
      </c>
      <c r="J514" s="31">
        <f t="shared" si="24"/>
        <v>91.5</v>
      </c>
      <c r="K514" s="31">
        <f t="shared" si="22"/>
        <v>22.88</v>
      </c>
      <c r="L514" s="12">
        <v>1</v>
      </c>
      <c r="M514" s="33">
        <f t="shared" si="19"/>
        <v>480.38</v>
      </c>
    </row>
    <row r="515" ht="22" customHeight="1" spans="1:13">
      <c r="A515" s="10"/>
      <c r="B515" s="14"/>
      <c r="C515" s="20">
        <v>5</v>
      </c>
      <c r="D515" s="12" t="s">
        <v>537</v>
      </c>
      <c r="E515" s="12" t="s">
        <v>16</v>
      </c>
      <c r="F515" s="12" t="s">
        <v>28</v>
      </c>
      <c r="G515" s="20" t="s">
        <v>31</v>
      </c>
      <c r="H515" s="12">
        <v>2</v>
      </c>
      <c r="I515" s="30">
        <f>732*1</f>
        <v>732</v>
      </c>
      <c r="J515" s="31">
        <f>366*1</f>
        <v>366</v>
      </c>
      <c r="K515" s="31">
        <f t="shared" si="22"/>
        <v>22.88</v>
      </c>
      <c r="L515" s="12">
        <v>1</v>
      </c>
      <c r="M515" s="33">
        <f t="shared" si="19"/>
        <v>1120.88</v>
      </c>
    </row>
    <row r="516" ht="22" customHeight="1" spans="1:13">
      <c r="A516" s="10"/>
      <c r="B516" s="14"/>
      <c r="C516" s="22"/>
      <c r="D516" s="12" t="s">
        <v>538</v>
      </c>
      <c r="E516" s="13" t="s">
        <v>16</v>
      </c>
      <c r="F516" s="13" t="s">
        <v>28</v>
      </c>
      <c r="G516" s="22"/>
      <c r="H516" s="12">
        <v>2</v>
      </c>
      <c r="I516" s="57">
        <f>366*1</f>
        <v>366</v>
      </c>
      <c r="J516" s="31">
        <f>91.5*1</f>
        <v>91.5</v>
      </c>
      <c r="K516" s="31">
        <f t="shared" si="22"/>
        <v>22.88</v>
      </c>
      <c r="L516" s="12">
        <v>1</v>
      </c>
      <c r="M516" s="33">
        <f t="shared" si="19"/>
        <v>480.38</v>
      </c>
    </row>
    <row r="517" ht="22" customHeight="1" spans="1:13">
      <c r="A517" s="10"/>
      <c r="B517" s="14"/>
      <c r="C517" s="12">
        <v>6</v>
      </c>
      <c r="D517" s="12" t="s">
        <v>539</v>
      </c>
      <c r="E517" s="33" t="s">
        <v>20</v>
      </c>
      <c r="F517" s="13" t="s">
        <v>36</v>
      </c>
      <c r="G517" s="33" t="s">
        <v>18</v>
      </c>
      <c r="H517" s="12">
        <v>19</v>
      </c>
      <c r="I517" s="30">
        <f t="shared" ref="I517:I523" si="25">732*1</f>
        <v>732</v>
      </c>
      <c r="J517" s="31"/>
      <c r="K517" s="31"/>
      <c r="L517" s="12">
        <v>1</v>
      </c>
      <c r="M517" s="33">
        <f t="shared" si="19"/>
        <v>732</v>
      </c>
    </row>
    <row r="518" ht="22" customHeight="1" spans="1:13">
      <c r="A518" s="10"/>
      <c r="B518" s="14"/>
      <c r="C518" s="12">
        <v>7</v>
      </c>
      <c r="D518" s="12" t="s">
        <v>540</v>
      </c>
      <c r="E518" s="33" t="s">
        <v>16</v>
      </c>
      <c r="F518" s="13" t="s">
        <v>36</v>
      </c>
      <c r="G518" s="33" t="s">
        <v>18</v>
      </c>
      <c r="H518" s="12">
        <v>18</v>
      </c>
      <c r="I518" s="30">
        <f>759.68*1</f>
        <v>759.68</v>
      </c>
      <c r="J518" s="31"/>
      <c r="K518" s="31"/>
      <c r="L518" s="12">
        <v>1</v>
      </c>
      <c r="M518" s="33">
        <f t="shared" si="19"/>
        <v>759.68</v>
      </c>
    </row>
    <row r="519" ht="22" customHeight="1" spans="1:13">
      <c r="A519" s="10"/>
      <c r="B519" s="14"/>
      <c r="C519" s="12">
        <v>8</v>
      </c>
      <c r="D519" s="12" t="s">
        <v>541</v>
      </c>
      <c r="E519" s="33" t="s">
        <v>20</v>
      </c>
      <c r="F519" s="30" t="s">
        <v>17</v>
      </c>
      <c r="G519" s="33" t="s">
        <v>18</v>
      </c>
      <c r="H519" s="12">
        <v>18</v>
      </c>
      <c r="I519" s="30">
        <f>739.84*1</f>
        <v>739.84</v>
      </c>
      <c r="J519" s="31"/>
      <c r="K519" s="31"/>
      <c r="L519" s="12">
        <v>1</v>
      </c>
      <c r="M519" s="33">
        <f t="shared" si="19"/>
        <v>739.84</v>
      </c>
    </row>
    <row r="520" ht="22" customHeight="1" spans="1:13">
      <c r="A520" s="10"/>
      <c r="B520" s="14"/>
      <c r="C520" s="12">
        <v>9</v>
      </c>
      <c r="D520" s="12" t="s">
        <v>542</v>
      </c>
      <c r="E520" s="33" t="s">
        <v>16</v>
      </c>
      <c r="F520" s="13" t="s">
        <v>36</v>
      </c>
      <c r="G520" s="33" t="s">
        <v>18</v>
      </c>
      <c r="H520" s="12">
        <v>17</v>
      </c>
      <c r="I520" s="30">
        <f>736.16*1</f>
        <v>736.16</v>
      </c>
      <c r="J520" s="31"/>
      <c r="K520" s="31"/>
      <c r="L520" s="12">
        <v>1</v>
      </c>
      <c r="M520" s="33">
        <f t="shared" si="19"/>
        <v>736.16</v>
      </c>
    </row>
    <row r="521" ht="22" customHeight="1" spans="1:13">
      <c r="A521" s="10"/>
      <c r="B521" s="14"/>
      <c r="C521" s="12">
        <v>10</v>
      </c>
      <c r="D521" s="12" t="s">
        <v>543</v>
      </c>
      <c r="E521" s="13" t="s">
        <v>20</v>
      </c>
      <c r="F521" s="13" t="s">
        <v>36</v>
      </c>
      <c r="G521" s="33" t="s">
        <v>18</v>
      </c>
      <c r="H521" s="12">
        <v>16</v>
      </c>
      <c r="I521" s="30">
        <f t="shared" si="25"/>
        <v>732</v>
      </c>
      <c r="J521" s="31"/>
      <c r="K521" s="31"/>
      <c r="L521" s="12">
        <v>1</v>
      </c>
      <c r="M521" s="33">
        <f t="shared" si="19"/>
        <v>732</v>
      </c>
    </row>
    <row r="522" ht="22" customHeight="1" spans="1:13">
      <c r="A522" s="10"/>
      <c r="B522" s="14"/>
      <c r="C522" s="12">
        <v>11</v>
      </c>
      <c r="D522" s="12" t="s">
        <v>544</v>
      </c>
      <c r="E522" s="13" t="s">
        <v>16</v>
      </c>
      <c r="F522" s="13" t="s">
        <v>17</v>
      </c>
      <c r="G522" s="33" t="s">
        <v>18</v>
      </c>
      <c r="H522" s="12">
        <v>16</v>
      </c>
      <c r="I522" s="30">
        <f t="shared" si="25"/>
        <v>732</v>
      </c>
      <c r="J522" s="31"/>
      <c r="K522" s="31"/>
      <c r="L522" s="12">
        <v>1</v>
      </c>
      <c r="M522" s="33">
        <f t="shared" si="19"/>
        <v>732</v>
      </c>
    </row>
    <row r="523" ht="22" customHeight="1" spans="1:13">
      <c r="A523" s="10"/>
      <c r="B523" s="14"/>
      <c r="C523" s="12">
        <v>12</v>
      </c>
      <c r="D523" s="12" t="s">
        <v>545</v>
      </c>
      <c r="E523" s="13" t="s">
        <v>20</v>
      </c>
      <c r="F523" s="13" t="s">
        <v>17</v>
      </c>
      <c r="G523" s="33" t="s">
        <v>18</v>
      </c>
      <c r="H523" s="12">
        <v>16</v>
      </c>
      <c r="I523" s="30">
        <f t="shared" si="25"/>
        <v>732</v>
      </c>
      <c r="J523" s="31"/>
      <c r="K523" s="31"/>
      <c r="L523" s="12">
        <v>1</v>
      </c>
      <c r="M523" s="33">
        <f t="shared" si="19"/>
        <v>732</v>
      </c>
    </row>
    <row r="524" ht="22" customHeight="1" spans="1:13">
      <c r="A524" s="10"/>
      <c r="B524" s="14"/>
      <c r="C524" s="12">
        <v>13</v>
      </c>
      <c r="D524" s="12" t="s">
        <v>546</v>
      </c>
      <c r="E524" s="13" t="s">
        <v>20</v>
      </c>
      <c r="F524" s="13" t="s">
        <v>17</v>
      </c>
      <c r="G524" s="33" t="s">
        <v>18</v>
      </c>
      <c r="H524" s="12">
        <v>14</v>
      </c>
      <c r="I524" s="30">
        <f>750.56*1</f>
        <v>750.56</v>
      </c>
      <c r="J524" s="31"/>
      <c r="K524" s="31"/>
      <c r="L524" s="12">
        <v>1</v>
      </c>
      <c r="M524" s="33">
        <f t="shared" si="19"/>
        <v>750.56</v>
      </c>
    </row>
    <row r="525" ht="22" customHeight="1" spans="1:13">
      <c r="A525" s="10"/>
      <c r="B525" s="14"/>
      <c r="C525" s="12">
        <v>14</v>
      </c>
      <c r="D525" s="12" t="s">
        <v>547</v>
      </c>
      <c r="E525" s="13" t="s">
        <v>16</v>
      </c>
      <c r="F525" s="13" t="s">
        <v>17</v>
      </c>
      <c r="G525" s="33" t="s">
        <v>18</v>
      </c>
      <c r="H525" s="12">
        <v>13</v>
      </c>
      <c r="I525" s="30">
        <f t="shared" ref="I525:I536" si="26">732*1</f>
        <v>732</v>
      </c>
      <c r="J525" s="31"/>
      <c r="K525" s="31"/>
      <c r="L525" s="12">
        <v>1</v>
      </c>
      <c r="M525" s="33">
        <f t="shared" si="19"/>
        <v>732</v>
      </c>
    </row>
    <row r="526" ht="22" customHeight="1" spans="1:13">
      <c r="A526" s="10"/>
      <c r="B526" s="14"/>
      <c r="C526" s="12">
        <v>15</v>
      </c>
      <c r="D526" s="12" t="s">
        <v>548</v>
      </c>
      <c r="E526" s="12" t="s">
        <v>20</v>
      </c>
      <c r="F526" s="12" t="s">
        <v>36</v>
      </c>
      <c r="G526" s="33" t="s">
        <v>18</v>
      </c>
      <c r="H526" s="12">
        <v>8</v>
      </c>
      <c r="I526" s="30">
        <f t="shared" si="26"/>
        <v>732</v>
      </c>
      <c r="J526" s="31"/>
      <c r="K526" s="31"/>
      <c r="L526" s="12">
        <v>1</v>
      </c>
      <c r="M526" s="33">
        <f t="shared" si="19"/>
        <v>732</v>
      </c>
    </row>
    <row r="527" ht="22" customHeight="1" spans="1:13">
      <c r="A527" s="10"/>
      <c r="B527" s="14"/>
      <c r="C527" s="12">
        <v>16</v>
      </c>
      <c r="D527" s="12" t="s">
        <v>549</v>
      </c>
      <c r="E527" s="12" t="s">
        <v>16</v>
      </c>
      <c r="F527" s="12" t="s">
        <v>36</v>
      </c>
      <c r="G527" s="33" t="s">
        <v>18</v>
      </c>
      <c r="H527" s="12">
        <v>8</v>
      </c>
      <c r="I527" s="30">
        <f t="shared" si="26"/>
        <v>732</v>
      </c>
      <c r="J527" s="31"/>
      <c r="K527" s="31"/>
      <c r="L527" s="12">
        <v>1</v>
      </c>
      <c r="M527" s="33">
        <f t="shared" si="19"/>
        <v>732</v>
      </c>
    </row>
    <row r="528" ht="22" customHeight="1" spans="1:13">
      <c r="A528" s="10"/>
      <c r="B528" s="14"/>
      <c r="C528" s="12">
        <v>17</v>
      </c>
      <c r="D528" s="12" t="s">
        <v>550</v>
      </c>
      <c r="E528" s="12" t="s">
        <v>16</v>
      </c>
      <c r="F528" s="12" t="s">
        <v>17</v>
      </c>
      <c r="G528" s="33" t="s">
        <v>18</v>
      </c>
      <c r="H528" s="12">
        <v>8</v>
      </c>
      <c r="I528" s="30">
        <f t="shared" si="26"/>
        <v>732</v>
      </c>
      <c r="J528" s="31"/>
      <c r="K528" s="31"/>
      <c r="L528" s="12">
        <v>1</v>
      </c>
      <c r="M528" s="33">
        <f t="shared" si="19"/>
        <v>732</v>
      </c>
    </row>
    <row r="529" ht="22" customHeight="1" spans="1:13">
      <c r="A529" s="10"/>
      <c r="B529" s="14"/>
      <c r="C529" s="12">
        <v>18</v>
      </c>
      <c r="D529" s="12" t="s">
        <v>551</v>
      </c>
      <c r="E529" s="12" t="s">
        <v>20</v>
      </c>
      <c r="F529" s="12" t="s">
        <v>36</v>
      </c>
      <c r="G529" s="33" t="s">
        <v>18</v>
      </c>
      <c r="H529" s="12">
        <v>7</v>
      </c>
      <c r="I529" s="30">
        <f t="shared" si="26"/>
        <v>732</v>
      </c>
      <c r="J529" s="31"/>
      <c r="K529" s="31"/>
      <c r="L529" s="12">
        <v>1</v>
      </c>
      <c r="M529" s="33">
        <f t="shared" si="19"/>
        <v>732</v>
      </c>
    </row>
    <row r="530" ht="22" customHeight="1" spans="1:13">
      <c r="A530" s="10"/>
      <c r="B530" s="14"/>
      <c r="C530" s="12">
        <v>19</v>
      </c>
      <c r="D530" s="12" t="s">
        <v>552</v>
      </c>
      <c r="E530" s="12" t="s">
        <v>16</v>
      </c>
      <c r="F530" s="12" t="s">
        <v>17</v>
      </c>
      <c r="G530" s="33" t="s">
        <v>18</v>
      </c>
      <c r="H530" s="12">
        <v>3</v>
      </c>
      <c r="I530" s="30">
        <f t="shared" si="26"/>
        <v>732</v>
      </c>
      <c r="J530" s="31"/>
      <c r="K530" s="31"/>
      <c r="L530" s="12">
        <v>1</v>
      </c>
      <c r="M530" s="33">
        <f t="shared" si="19"/>
        <v>732</v>
      </c>
    </row>
    <row r="531" ht="22" customHeight="1" spans="1:13">
      <c r="A531" s="10"/>
      <c r="B531" s="14"/>
      <c r="C531" s="12">
        <v>20</v>
      </c>
      <c r="D531" s="12" t="s">
        <v>553</v>
      </c>
      <c r="E531" s="12" t="s">
        <v>20</v>
      </c>
      <c r="F531" s="12" t="s">
        <v>17</v>
      </c>
      <c r="G531" s="33" t="s">
        <v>18</v>
      </c>
      <c r="H531" s="12">
        <v>2</v>
      </c>
      <c r="I531" s="30">
        <f t="shared" si="26"/>
        <v>732</v>
      </c>
      <c r="J531" s="31"/>
      <c r="K531" s="31"/>
      <c r="L531" s="12">
        <v>1</v>
      </c>
      <c r="M531" s="33">
        <f t="shared" si="19"/>
        <v>732</v>
      </c>
    </row>
    <row r="532" ht="22" customHeight="1" spans="1:13">
      <c r="A532" s="10"/>
      <c r="B532" s="14"/>
      <c r="C532" s="12">
        <v>21</v>
      </c>
      <c r="D532" s="12" t="s">
        <v>554</v>
      </c>
      <c r="E532" s="12" t="s">
        <v>16</v>
      </c>
      <c r="F532" s="12" t="s">
        <v>36</v>
      </c>
      <c r="G532" s="33" t="s">
        <v>18</v>
      </c>
      <c r="H532" s="12">
        <v>2</v>
      </c>
      <c r="I532" s="30">
        <f t="shared" si="26"/>
        <v>732</v>
      </c>
      <c r="J532" s="31"/>
      <c r="K532" s="31"/>
      <c r="L532" s="12">
        <v>1</v>
      </c>
      <c r="M532" s="33">
        <f t="shared" si="19"/>
        <v>732</v>
      </c>
    </row>
    <row r="533" ht="22" customHeight="1" spans="1:13">
      <c r="A533" s="10"/>
      <c r="B533" s="14"/>
      <c r="C533" s="12">
        <v>22</v>
      </c>
      <c r="D533" s="12" t="s">
        <v>555</v>
      </c>
      <c r="E533" s="12" t="s">
        <v>20</v>
      </c>
      <c r="F533" s="12" t="s">
        <v>36</v>
      </c>
      <c r="G533" s="33" t="s">
        <v>18</v>
      </c>
      <c r="H533" s="12">
        <v>2</v>
      </c>
      <c r="I533" s="30">
        <f t="shared" si="26"/>
        <v>732</v>
      </c>
      <c r="J533" s="31"/>
      <c r="K533" s="31"/>
      <c r="L533" s="12">
        <v>1</v>
      </c>
      <c r="M533" s="33">
        <f t="shared" si="19"/>
        <v>732</v>
      </c>
    </row>
    <row r="534" ht="22" customHeight="1" spans="1:13">
      <c r="A534" s="10"/>
      <c r="B534" s="14"/>
      <c r="C534" s="12">
        <v>23</v>
      </c>
      <c r="D534" s="12" t="s">
        <v>556</v>
      </c>
      <c r="E534" s="12" t="s">
        <v>20</v>
      </c>
      <c r="F534" s="12" t="s">
        <v>36</v>
      </c>
      <c r="G534" s="33" t="s">
        <v>18</v>
      </c>
      <c r="H534" s="12">
        <v>2</v>
      </c>
      <c r="I534" s="30">
        <f t="shared" si="26"/>
        <v>732</v>
      </c>
      <c r="J534" s="31"/>
      <c r="K534" s="31"/>
      <c r="L534" s="12">
        <v>1</v>
      </c>
      <c r="M534" s="33">
        <f t="shared" si="19"/>
        <v>732</v>
      </c>
    </row>
    <row r="535" ht="22" customHeight="1" spans="1:13">
      <c r="A535" s="10"/>
      <c r="B535" s="14"/>
      <c r="C535" s="12">
        <v>24</v>
      </c>
      <c r="D535" s="12" t="s">
        <v>557</v>
      </c>
      <c r="E535" s="12" t="s">
        <v>16</v>
      </c>
      <c r="F535" s="12" t="s">
        <v>36</v>
      </c>
      <c r="G535" s="33" t="s">
        <v>18</v>
      </c>
      <c r="H535" s="12">
        <v>2</v>
      </c>
      <c r="I535" s="30">
        <f t="shared" si="26"/>
        <v>732</v>
      </c>
      <c r="J535" s="31"/>
      <c r="K535" s="31"/>
      <c r="L535" s="12">
        <v>1</v>
      </c>
      <c r="M535" s="33">
        <f t="shared" si="19"/>
        <v>732</v>
      </c>
    </row>
    <row r="536" ht="22" customHeight="1" spans="1:13">
      <c r="A536" s="10"/>
      <c r="B536" s="14"/>
      <c r="C536" s="12">
        <v>25</v>
      </c>
      <c r="D536" s="12" t="s">
        <v>558</v>
      </c>
      <c r="E536" s="12" t="s">
        <v>16</v>
      </c>
      <c r="F536" s="12" t="s">
        <v>36</v>
      </c>
      <c r="G536" s="33" t="s">
        <v>18</v>
      </c>
      <c r="H536" s="12">
        <v>2</v>
      </c>
      <c r="I536" s="30">
        <f t="shared" si="26"/>
        <v>732</v>
      </c>
      <c r="J536" s="31"/>
      <c r="K536" s="31"/>
      <c r="L536" s="12">
        <v>1</v>
      </c>
      <c r="M536" s="33">
        <f t="shared" si="19"/>
        <v>732</v>
      </c>
    </row>
    <row r="537" ht="22" customHeight="1" spans="1:13">
      <c r="A537" s="15" t="s">
        <v>21</v>
      </c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34"/>
      <c r="M537" s="35">
        <f>SUM(M507:M536)</f>
        <v>22974.74</v>
      </c>
    </row>
    <row r="538" ht="22" customHeight="1" spans="1:13">
      <c r="A538" s="10">
        <v>84</v>
      </c>
      <c r="B538" s="11" t="s">
        <v>559</v>
      </c>
      <c r="C538" s="12">
        <v>1</v>
      </c>
      <c r="D538" s="12" t="s">
        <v>560</v>
      </c>
      <c r="E538" s="13" t="s">
        <v>20</v>
      </c>
      <c r="F538" s="13" t="s">
        <v>17</v>
      </c>
      <c r="G538" s="13" t="s">
        <v>18</v>
      </c>
      <c r="H538" s="12">
        <v>17</v>
      </c>
      <c r="I538" s="30">
        <v>732</v>
      </c>
      <c r="J538" s="31"/>
      <c r="K538" s="31"/>
      <c r="L538" s="12">
        <v>1</v>
      </c>
      <c r="M538" s="33">
        <f t="shared" ref="M538:M546" si="27">I538*L538</f>
        <v>732</v>
      </c>
    </row>
    <row r="539" ht="22" customHeight="1" spans="1:13">
      <c r="A539" s="10"/>
      <c r="B539" s="14"/>
      <c r="C539" s="12">
        <v>2</v>
      </c>
      <c r="D539" s="12" t="s">
        <v>561</v>
      </c>
      <c r="E539" s="13" t="s">
        <v>16</v>
      </c>
      <c r="F539" s="13" t="s">
        <v>17</v>
      </c>
      <c r="G539" s="13" t="s">
        <v>18</v>
      </c>
      <c r="H539" s="12">
        <v>15</v>
      </c>
      <c r="I539" s="30">
        <v>732</v>
      </c>
      <c r="J539" s="31"/>
      <c r="K539" s="31"/>
      <c r="L539" s="12">
        <v>1</v>
      </c>
      <c r="M539" s="33">
        <f t="shared" si="27"/>
        <v>732</v>
      </c>
    </row>
    <row r="540" ht="22" customHeight="1" spans="1:13">
      <c r="A540" s="10"/>
      <c r="B540" s="14"/>
      <c r="C540" s="12">
        <v>3</v>
      </c>
      <c r="D540" s="12" t="s">
        <v>562</v>
      </c>
      <c r="E540" s="13" t="s">
        <v>16</v>
      </c>
      <c r="F540" s="13" t="s">
        <v>17</v>
      </c>
      <c r="G540" s="13" t="s">
        <v>18</v>
      </c>
      <c r="H540" s="12">
        <v>16</v>
      </c>
      <c r="I540" s="30">
        <v>732</v>
      </c>
      <c r="J540" s="31"/>
      <c r="K540" s="31"/>
      <c r="L540" s="12">
        <v>1</v>
      </c>
      <c r="M540" s="33">
        <f t="shared" si="27"/>
        <v>732</v>
      </c>
    </row>
    <row r="541" ht="22" customHeight="1" spans="1:13">
      <c r="A541" s="10"/>
      <c r="B541" s="14"/>
      <c r="C541" s="12">
        <v>4</v>
      </c>
      <c r="D541" s="12" t="s">
        <v>563</v>
      </c>
      <c r="E541" s="13" t="s">
        <v>16</v>
      </c>
      <c r="F541" s="13" t="s">
        <v>17</v>
      </c>
      <c r="G541" s="13" t="s">
        <v>18</v>
      </c>
      <c r="H541" s="12">
        <v>10</v>
      </c>
      <c r="I541" s="30">
        <v>732</v>
      </c>
      <c r="J541" s="31"/>
      <c r="K541" s="31"/>
      <c r="L541" s="12">
        <v>1</v>
      </c>
      <c r="M541" s="33">
        <f t="shared" si="27"/>
        <v>732</v>
      </c>
    </row>
    <row r="542" ht="22" customHeight="1" spans="1:13">
      <c r="A542" s="10"/>
      <c r="B542" s="14"/>
      <c r="C542" s="12">
        <v>5</v>
      </c>
      <c r="D542" s="12" t="s">
        <v>564</v>
      </c>
      <c r="E542" s="13" t="s">
        <v>16</v>
      </c>
      <c r="F542" s="13" t="s">
        <v>17</v>
      </c>
      <c r="G542" s="13" t="s">
        <v>18</v>
      </c>
      <c r="H542" s="12">
        <v>9</v>
      </c>
      <c r="I542" s="30">
        <v>732</v>
      </c>
      <c r="J542" s="31"/>
      <c r="K542" s="31"/>
      <c r="L542" s="12">
        <v>1</v>
      </c>
      <c r="M542" s="33">
        <f t="shared" si="27"/>
        <v>732</v>
      </c>
    </row>
    <row r="543" ht="22" customHeight="1" spans="1:13">
      <c r="A543" s="10"/>
      <c r="B543" s="14"/>
      <c r="C543" s="12">
        <v>6</v>
      </c>
      <c r="D543" s="12" t="s">
        <v>565</v>
      </c>
      <c r="E543" s="13" t="s">
        <v>20</v>
      </c>
      <c r="F543" s="13" t="s">
        <v>17</v>
      </c>
      <c r="G543" s="13" t="s">
        <v>18</v>
      </c>
      <c r="H543" s="12">
        <v>8</v>
      </c>
      <c r="I543" s="30">
        <v>732</v>
      </c>
      <c r="J543" s="31"/>
      <c r="K543" s="31"/>
      <c r="L543" s="12">
        <v>1</v>
      </c>
      <c r="M543" s="33">
        <f t="shared" si="27"/>
        <v>732</v>
      </c>
    </row>
    <row r="544" ht="22" customHeight="1" spans="1:13">
      <c r="A544" s="10"/>
      <c r="B544" s="14"/>
      <c r="C544" s="12">
        <v>7</v>
      </c>
      <c r="D544" s="12" t="s">
        <v>566</v>
      </c>
      <c r="E544" s="13" t="s">
        <v>20</v>
      </c>
      <c r="F544" s="13" t="s">
        <v>17</v>
      </c>
      <c r="G544" s="13" t="s">
        <v>18</v>
      </c>
      <c r="H544" s="12">
        <v>8</v>
      </c>
      <c r="I544" s="30">
        <v>732</v>
      </c>
      <c r="J544" s="31"/>
      <c r="K544" s="31"/>
      <c r="L544" s="12">
        <v>1</v>
      </c>
      <c r="M544" s="33">
        <f t="shared" si="27"/>
        <v>732</v>
      </c>
    </row>
    <row r="545" ht="22" customHeight="1" spans="1:13">
      <c r="A545" s="10"/>
      <c r="B545" s="14"/>
      <c r="C545" s="12">
        <v>8</v>
      </c>
      <c r="D545" s="12" t="s">
        <v>567</v>
      </c>
      <c r="E545" s="13" t="s">
        <v>16</v>
      </c>
      <c r="F545" s="13" t="s">
        <v>17</v>
      </c>
      <c r="G545" s="13" t="s">
        <v>18</v>
      </c>
      <c r="H545" s="12">
        <v>5</v>
      </c>
      <c r="I545" s="30">
        <v>732</v>
      </c>
      <c r="J545" s="31"/>
      <c r="K545" s="31"/>
      <c r="L545" s="12">
        <v>1</v>
      </c>
      <c r="M545" s="33">
        <f t="shared" si="27"/>
        <v>732</v>
      </c>
    </row>
    <row r="546" ht="22" customHeight="1" spans="1:13">
      <c r="A546" s="10"/>
      <c r="B546" s="14"/>
      <c r="C546" s="12">
        <v>9</v>
      </c>
      <c r="D546" s="12" t="s">
        <v>568</v>
      </c>
      <c r="E546" s="13" t="s">
        <v>16</v>
      </c>
      <c r="F546" s="13" t="s">
        <v>17</v>
      </c>
      <c r="G546" s="13" t="s">
        <v>18</v>
      </c>
      <c r="H546" s="12">
        <v>3</v>
      </c>
      <c r="I546" s="30">
        <v>732</v>
      </c>
      <c r="J546" s="31"/>
      <c r="K546" s="31"/>
      <c r="L546" s="12">
        <v>1</v>
      </c>
      <c r="M546" s="33">
        <f t="shared" si="27"/>
        <v>732</v>
      </c>
    </row>
    <row r="547" ht="22" customHeight="1" spans="1:13">
      <c r="A547" s="15" t="s">
        <v>21</v>
      </c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34"/>
      <c r="M547" s="35">
        <f>SUM(M538:M546)</f>
        <v>6588</v>
      </c>
    </row>
    <row r="548" ht="22" customHeight="1" spans="1:13">
      <c r="A548" s="10">
        <v>85</v>
      </c>
      <c r="B548" s="62" t="s">
        <v>569</v>
      </c>
      <c r="C548" s="12">
        <v>1</v>
      </c>
      <c r="D548" s="12" t="s">
        <v>570</v>
      </c>
      <c r="E548" s="13" t="s">
        <v>20</v>
      </c>
      <c r="F548" s="13" t="s">
        <v>17</v>
      </c>
      <c r="G548" s="13" t="s">
        <v>18</v>
      </c>
      <c r="H548" s="12">
        <v>23</v>
      </c>
      <c r="I548" s="30">
        <v>732</v>
      </c>
      <c r="J548" s="31"/>
      <c r="K548" s="31"/>
      <c r="L548" s="12">
        <v>1</v>
      </c>
      <c r="M548" s="33">
        <f>I548+J548+K548</f>
        <v>732</v>
      </c>
    </row>
    <row r="549" ht="22" customHeight="1" spans="1:13">
      <c r="A549" s="15" t="s">
        <v>21</v>
      </c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34"/>
      <c r="M549" s="35">
        <v>732</v>
      </c>
    </row>
    <row r="550" ht="22" customHeight="1" spans="1:13">
      <c r="A550" s="10">
        <v>86</v>
      </c>
      <c r="B550" s="11" t="s">
        <v>571</v>
      </c>
      <c r="C550" s="12">
        <v>1</v>
      </c>
      <c r="D550" s="120" t="s">
        <v>572</v>
      </c>
      <c r="E550" s="13" t="s">
        <v>16</v>
      </c>
      <c r="F550" s="13" t="s">
        <v>17</v>
      </c>
      <c r="G550" s="13" t="s">
        <v>18</v>
      </c>
      <c r="H550" s="12">
        <v>4</v>
      </c>
      <c r="I550" s="30">
        <v>1760</v>
      </c>
      <c r="J550" s="31"/>
      <c r="K550" s="121"/>
      <c r="L550" s="12">
        <v>1</v>
      </c>
      <c r="M550" s="32">
        <v>880</v>
      </c>
    </row>
    <row r="551" ht="22" customHeight="1" spans="1:13">
      <c r="A551" s="10"/>
      <c r="B551" s="14"/>
      <c r="C551" s="12">
        <v>2</v>
      </c>
      <c r="D551" s="120" t="s">
        <v>573</v>
      </c>
      <c r="E551" s="13" t="s">
        <v>20</v>
      </c>
      <c r="F551" s="13" t="s">
        <v>17</v>
      </c>
      <c r="G551" s="13" t="s">
        <v>18</v>
      </c>
      <c r="H551" s="12">
        <v>4</v>
      </c>
      <c r="I551" s="30">
        <v>732</v>
      </c>
      <c r="J551" s="31"/>
      <c r="K551" s="121"/>
      <c r="L551" s="12">
        <v>1</v>
      </c>
      <c r="M551" s="32">
        <v>732</v>
      </c>
    </row>
    <row r="552" ht="22" customHeight="1" spans="1:13">
      <c r="A552" s="10"/>
      <c r="B552" s="14"/>
      <c r="C552" s="12">
        <v>3</v>
      </c>
      <c r="D552" s="120" t="s">
        <v>574</v>
      </c>
      <c r="E552" s="13" t="s">
        <v>20</v>
      </c>
      <c r="F552" s="13" t="s">
        <v>17</v>
      </c>
      <c r="G552" s="13" t="s">
        <v>18</v>
      </c>
      <c r="H552" s="12">
        <v>2</v>
      </c>
      <c r="I552" s="30">
        <v>732</v>
      </c>
      <c r="J552" s="31"/>
      <c r="K552" s="121"/>
      <c r="L552" s="12">
        <v>1</v>
      </c>
      <c r="M552" s="32">
        <v>732</v>
      </c>
    </row>
    <row r="553" ht="22" customHeight="1" spans="1:13">
      <c r="A553" s="10"/>
      <c r="B553" s="14"/>
      <c r="C553" s="12">
        <v>4</v>
      </c>
      <c r="D553" s="120" t="s">
        <v>575</v>
      </c>
      <c r="E553" s="13" t="s">
        <v>16</v>
      </c>
      <c r="F553" s="13" t="s">
        <v>17</v>
      </c>
      <c r="G553" s="13" t="s">
        <v>18</v>
      </c>
      <c r="H553" s="12">
        <v>0</v>
      </c>
      <c r="I553" s="30">
        <v>732</v>
      </c>
      <c r="J553" s="31"/>
      <c r="K553" s="121"/>
      <c r="L553" s="12">
        <v>1</v>
      </c>
      <c r="M553" s="32">
        <v>732</v>
      </c>
    </row>
    <row r="554" ht="22" customHeight="1" spans="1:13">
      <c r="A554" s="15" t="s">
        <v>21</v>
      </c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34"/>
      <c r="M554" s="35">
        <f>SUM(M550:M553)</f>
        <v>3076</v>
      </c>
    </row>
    <row r="555" ht="22" customHeight="1" spans="1:13">
      <c r="A555" s="10">
        <v>87</v>
      </c>
      <c r="B555" s="62" t="s">
        <v>576</v>
      </c>
      <c r="C555" s="12">
        <v>1</v>
      </c>
      <c r="D555" s="12" t="s">
        <v>577</v>
      </c>
      <c r="E555" s="13" t="s">
        <v>20</v>
      </c>
      <c r="F555" s="13" t="s">
        <v>17</v>
      </c>
      <c r="G555" s="13" t="s">
        <v>18</v>
      </c>
      <c r="H555" s="12">
        <v>1</v>
      </c>
      <c r="I555" s="30">
        <v>732</v>
      </c>
      <c r="J555" s="122"/>
      <c r="K555" s="122"/>
      <c r="L555" s="12">
        <v>1</v>
      </c>
      <c r="M555" s="33">
        <v>732</v>
      </c>
    </row>
    <row r="556" ht="22" customHeight="1" spans="1:13">
      <c r="A556" s="15" t="s">
        <v>21</v>
      </c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34"/>
      <c r="M556" s="35">
        <v>732</v>
      </c>
    </row>
    <row r="557" ht="22" customHeight="1" spans="1:13">
      <c r="A557" s="10">
        <v>88</v>
      </c>
      <c r="B557" s="11" t="s">
        <v>578</v>
      </c>
      <c r="C557" s="12">
        <v>1</v>
      </c>
      <c r="D557" s="12" t="s">
        <v>579</v>
      </c>
      <c r="E557" s="13" t="s">
        <v>16</v>
      </c>
      <c r="F557" s="13" t="s">
        <v>17</v>
      </c>
      <c r="G557" s="13" t="s">
        <v>18</v>
      </c>
      <c r="H557" s="12">
        <v>6</v>
      </c>
      <c r="I557" s="30">
        <v>732</v>
      </c>
      <c r="J557" s="122"/>
      <c r="K557" s="122"/>
      <c r="L557" s="12">
        <v>1</v>
      </c>
      <c r="M557" s="33">
        <v>732</v>
      </c>
    </row>
    <row r="558" ht="22" customHeight="1" spans="1:13">
      <c r="A558" s="10"/>
      <c r="B558" s="14"/>
      <c r="C558" s="12">
        <v>2</v>
      </c>
      <c r="D558" s="12" t="s">
        <v>580</v>
      </c>
      <c r="E558" s="13" t="s">
        <v>16</v>
      </c>
      <c r="F558" s="13" t="s">
        <v>17</v>
      </c>
      <c r="G558" s="13" t="s">
        <v>18</v>
      </c>
      <c r="H558" s="12">
        <v>6</v>
      </c>
      <c r="I558" s="30">
        <v>732</v>
      </c>
      <c r="J558" s="122"/>
      <c r="K558" s="122"/>
      <c r="L558" s="12">
        <v>1</v>
      </c>
      <c r="M558" s="33">
        <v>732</v>
      </c>
    </row>
    <row r="559" ht="22" customHeight="1" spans="1:13">
      <c r="A559" s="10"/>
      <c r="B559" s="14"/>
      <c r="C559" s="12">
        <v>3</v>
      </c>
      <c r="D559" s="12" t="s">
        <v>581</v>
      </c>
      <c r="E559" s="13" t="s">
        <v>16</v>
      </c>
      <c r="F559" s="13" t="s">
        <v>17</v>
      </c>
      <c r="G559" s="13" t="s">
        <v>18</v>
      </c>
      <c r="H559" s="12">
        <v>6</v>
      </c>
      <c r="I559" s="30">
        <v>732</v>
      </c>
      <c r="J559" s="122"/>
      <c r="K559" s="122"/>
      <c r="L559" s="12">
        <v>1</v>
      </c>
      <c r="M559" s="33">
        <v>732</v>
      </c>
    </row>
    <row r="560" ht="22" customHeight="1" spans="1:13">
      <c r="A560" s="10"/>
      <c r="B560" s="14"/>
      <c r="C560" s="12">
        <v>4</v>
      </c>
      <c r="D560" s="26" t="s">
        <v>582</v>
      </c>
      <c r="E560" s="13" t="s">
        <v>20</v>
      </c>
      <c r="F560" s="13" t="s">
        <v>17</v>
      </c>
      <c r="G560" s="13" t="s">
        <v>18</v>
      </c>
      <c r="H560" s="12">
        <v>6</v>
      </c>
      <c r="I560" s="30">
        <v>732</v>
      </c>
      <c r="J560" s="122"/>
      <c r="K560" s="122"/>
      <c r="L560" s="12">
        <v>1</v>
      </c>
      <c r="M560" s="33">
        <v>732</v>
      </c>
    </row>
    <row r="561" ht="22" customHeight="1" spans="1:13">
      <c r="A561" s="10"/>
      <c r="B561" s="14"/>
      <c r="C561" s="12">
        <v>5</v>
      </c>
      <c r="D561" s="12" t="s">
        <v>583</v>
      </c>
      <c r="E561" s="13" t="s">
        <v>16</v>
      </c>
      <c r="F561" s="13" t="s">
        <v>17</v>
      </c>
      <c r="G561" s="13" t="s">
        <v>18</v>
      </c>
      <c r="H561" s="12">
        <v>3</v>
      </c>
      <c r="I561" s="30">
        <v>732</v>
      </c>
      <c r="J561" s="122"/>
      <c r="K561" s="122"/>
      <c r="L561" s="12">
        <v>1</v>
      </c>
      <c r="M561" s="33">
        <v>732</v>
      </c>
    </row>
    <row r="562" ht="22" customHeight="1" spans="1:13">
      <c r="A562" s="10"/>
      <c r="B562" s="14"/>
      <c r="C562" s="12">
        <v>6</v>
      </c>
      <c r="D562" s="12" t="s">
        <v>584</v>
      </c>
      <c r="E562" s="13" t="s">
        <v>20</v>
      </c>
      <c r="F562" s="13" t="s">
        <v>17</v>
      </c>
      <c r="G562" s="13" t="s">
        <v>18</v>
      </c>
      <c r="H562" s="12">
        <v>0</v>
      </c>
      <c r="I562" s="30">
        <v>732</v>
      </c>
      <c r="J562" s="122"/>
      <c r="K562" s="122"/>
      <c r="L562" s="12">
        <v>1</v>
      </c>
      <c r="M562" s="32">
        <v>732</v>
      </c>
    </row>
    <row r="563" ht="22" customHeight="1" spans="1:13">
      <c r="A563" s="10"/>
      <c r="B563" s="14"/>
      <c r="C563" s="12">
        <v>7</v>
      </c>
      <c r="D563" s="12" t="s">
        <v>585</v>
      </c>
      <c r="E563" s="13" t="s">
        <v>20</v>
      </c>
      <c r="F563" s="13" t="s">
        <v>17</v>
      </c>
      <c r="G563" s="13" t="s">
        <v>18</v>
      </c>
      <c r="H563" s="12">
        <v>0</v>
      </c>
      <c r="I563" s="30">
        <v>732</v>
      </c>
      <c r="J563" s="122"/>
      <c r="K563" s="122"/>
      <c r="L563" s="12">
        <v>1</v>
      </c>
      <c r="M563" s="32">
        <v>732</v>
      </c>
    </row>
    <row r="564" ht="22" customHeight="1" spans="1:13">
      <c r="A564" s="15" t="s">
        <v>21</v>
      </c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34"/>
      <c r="M564" s="35">
        <f>SUM(M557:M563)</f>
        <v>5124</v>
      </c>
    </row>
    <row r="565" ht="22" customHeight="1" spans="1:13">
      <c r="A565" s="10">
        <v>89</v>
      </c>
      <c r="B565" s="11" t="s">
        <v>586</v>
      </c>
      <c r="C565" s="12">
        <v>1</v>
      </c>
      <c r="D565" s="64" t="s">
        <v>587</v>
      </c>
      <c r="E565" s="13" t="s">
        <v>16</v>
      </c>
      <c r="F565" s="13" t="s">
        <v>17</v>
      </c>
      <c r="G565" s="13" t="s">
        <v>18</v>
      </c>
      <c r="H565" s="13">
        <v>33</v>
      </c>
      <c r="I565" s="13">
        <v>732</v>
      </c>
      <c r="J565" s="31"/>
      <c r="K565" s="31"/>
      <c r="L565" s="12">
        <v>1</v>
      </c>
      <c r="M565" s="33">
        <v>732</v>
      </c>
    </row>
    <row r="566" ht="22" customHeight="1" spans="1:13">
      <c r="A566" s="10"/>
      <c r="B566" s="14"/>
      <c r="C566" s="12">
        <v>2</v>
      </c>
      <c r="D566" s="64" t="s">
        <v>588</v>
      </c>
      <c r="E566" s="13" t="s">
        <v>16</v>
      </c>
      <c r="F566" s="13" t="s">
        <v>17</v>
      </c>
      <c r="G566" s="13" t="s">
        <v>18</v>
      </c>
      <c r="H566" s="13">
        <v>33</v>
      </c>
      <c r="I566" s="13">
        <v>732</v>
      </c>
      <c r="J566" s="31"/>
      <c r="K566" s="31"/>
      <c r="L566" s="12">
        <v>1</v>
      </c>
      <c r="M566" s="33">
        <v>732</v>
      </c>
    </row>
    <row r="567" ht="22" customHeight="1" spans="1:13">
      <c r="A567" s="10"/>
      <c r="B567" s="14"/>
      <c r="C567" s="12">
        <v>3</v>
      </c>
      <c r="D567" s="64" t="s">
        <v>589</v>
      </c>
      <c r="E567" s="13" t="s">
        <v>16</v>
      </c>
      <c r="F567" s="13" t="s">
        <v>28</v>
      </c>
      <c r="G567" s="13" t="s">
        <v>18</v>
      </c>
      <c r="H567" s="13">
        <v>33</v>
      </c>
      <c r="I567" s="13">
        <v>732</v>
      </c>
      <c r="J567" s="31"/>
      <c r="K567" s="31"/>
      <c r="L567" s="12">
        <v>1</v>
      </c>
      <c r="M567" s="33">
        <v>732</v>
      </c>
    </row>
    <row r="568" ht="22" customHeight="1" spans="1:13">
      <c r="A568" s="10"/>
      <c r="B568" s="14"/>
      <c r="C568" s="12">
        <v>4</v>
      </c>
      <c r="D568" s="64" t="s">
        <v>590</v>
      </c>
      <c r="E568" s="13" t="s">
        <v>16</v>
      </c>
      <c r="F568" s="13" t="s">
        <v>17</v>
      </c>
      <c r="G568" s="13" t="s">
        <v>18</v>
      </c>
      <c r="H568" s="13">
        <v>34</v>
      </c>
      <c r="I568" s="13">
        <v>732</v>
      </c>
      <c r="J568" s="31"/>
      <c r="K568" s="31"/>
      <c r="L568" s="12">
        <v>1</v>
      </c>
      <c r="M568" s="33">
        <v>732</v>
      </c>
    </row>
    <row r="569" ht="22" customHeight="1" spans="1:13">
      <c r="A569" s="10"/>
      <c r="B569" s="14"/>
      <c r="C569" s="12">
        <v>5</v>
      </c>
      <c r="D569" s="64" t="s">
        <v>591</v>
      </c>
      <c r="E569" s="13" t="s">
        <v>16</v>
      </c>
      <c r="F569" s="13" t="s">
        <v>28</v>
      </c>
      <c r="G569" s="13" t="s">
        <v>18</v>
      </c>
      <c r="H569" s="13">
        <v>30</v>
      </c>
      <c r="I569" s="13">
        <v>732</v>
      </c>
      <c r="J569" s="31"/>
      <c r="K569" s="31"/>
      <c r="L569" s="12">
        <v>1</v>
      </c>
      <c r="M569" s="33">
        <v>732</v>
      </c>
    </row>
    <row r="570" ht="22" customHeight="1" spans="1:13">
      <c r="A570" s="10"/>
      <c r="B570" s="14"/>
      <c r="C570" s="12">
        <v>6</v>
      </c>
      <c r="D570" s="64" t="s">
        <v>592</v>
      </c>
      <c r="E570" s="13" t="s">
        <v>16</v>
      </c>
      <c r="F570" s="13" t="s">
        <v>28</v>
      </c>
      <c r="G570" s="13" t="s">
        <v>18</v>
      </c>
      <c r="H570" s="13">
        <v>30</v>
      </c>
      <c r="I570" s="13">
        <v>732</v>
      </c>
      <c r="J570" s="31"/>
      <c r="K570" s="31"/>
      <c r="L570" s="12">
        <v>1</v>
      </c>
      <c r="M570" s="33">
        <v>732</v>
      </c>
    </row>
    <row r="571" ht="22" customHeight="1" spans="1:13">
      <c r="A571" s="10"/>
      <c r="B571" s="14"/>
      <c r="C571" s="12">
        <v>7</v>
      </c>
      <c r="D571" s="64" t="s">
        <v>593</v>
      </c>
      <c r="E571" s="13" t="s">
        <v>16</v>
      </c>
      <c r="F571" s="13" t="s">
        <v>28</v>
      </c>
      <c r="G571" s="13" t="s">
        <v>18</v>
      </c>
      <c r="H571" s="13">
        <v>28</v>
      </c>
      <c r="I571" s="13">
        <v>732</v>
      </c>
      <c r="J571" s="31"/>
      <c r="K571" s="31"/>
      <c r="L571" s="12">
        <v>1</v>
      </c>
      <c r="M571" s="33">
        <v>732</v>
      </c>
    </row>
    <row r="572" ht="22" customHeight="1" spans="1:13">
      <c r="A572" s="10"/>
      <c r="B572" s="14"/>
      <c r="C572" s="12">
        <v>8</v>
      </c>
      <c r="D572" s="64" t="s">
        <v>594</v>
      </c>
      <c r="E572" s="13" t="s">
        <v>16</v>
      </c>
      <c r="F572" s="13" t="s">
        <v>25</v>
      </c>
      <c r="G572" s="13" t="s">
        <v>18</v>
      </c>
      <c r="H572" s="13">
        <v>27</v>
      </c>
      <c r="I572" s="13">
        <v>732</v>
      </c>
      <c r="J572" s="31"/>
      <c r="K572" s="31"/>
      <c r="L572" s="12">
        <v>1</v>
      </c>
      <c r="M572" s="33">
        <v>732</v>
      </c>
    </row>
    <row r="573" ht="22" customHeight="1" spans="1:13">
      <c r="A573" s="10"/>
      <c r="B573" s="14"/>
      <c r="C573" s="12">
        <v>9</v>
      </c>
      <c r="D573" s="64" t="s">
        <v>595</v>
      </c>
      <c r="E573" s="13" t="s">
        <v>16</v>
      </c>
      <c r="F573" s="13" t="s">
        <v>17</v>
      </c>
      <c r="G573" s="13" t="s">
        <v>18</v>
      </c>
      <c r="H573" s="13">
        <v>27</v>
      </c>
      <c r="I573" s="13">
        <v>732</v>
      </c>
      <c r="J573" s="31"/>
      <c r="K573" s="31"/>
      <c r="L573" s="12">
        <v>1</v>
      </c>
      <c r="M573" s="33">
        <v>732</v>
      </c>
    </row>
    <row r="574" ht="22" customHeight="1" spans="1:13">
      <c r="A574" s="10"/>
      <c r="B574" s="14"/>
      <c r="C574" s="12">
        <v>10</v>
      </c>
      <c r="D574" s="64" t="s">
        <v>596</v>
      </c>
      <c r="E574" s="13" t="s">
        <v>16</v>
      </c>
      <c r="F574" s="13" t="s">
        <v>17</v>
      </c>
      <c r="G574" s="13" t="s">
        <v>18</v>
      </c>
      <c r="H574" s="13">
        <v>27</v>
      </c>
      <c r="I574" s="13">
        <v>732</v>
      </c>
      <c r="J574" s="31"/>
      <c r="K574" s="31"/>
      <c r="L574" s="12">
        <v>1</v>
      </c>
      <c r="M574" s="33">
        <v>732</v>
      </c>
    </row>
    <row r="575" ht="22" customHeight="1" spans="1:13">
      <c r="A575" s="10"/>
      <c r="B575" s="14"/>
      <c r="C575" s="12">
        <v>11</v>
      </c>
      <c r="D575" s="64" t="s">
        <v>597</v>
      </c>
      <c r="E575" s="13" t="s">
        <v>16</v>
      </c>
      <c r="F575" s="13" t="s">
        <v>17</v>
      </c>
      <c r="G575" s="13" t="s">
        <v>18</v>
      </c>
      <c r="H575" s="13">
        <v>27</v>
      </c>
      <c r="I575" s="13">
        <v>732</v>
      </c>
      <c r="J575" s="31"/>
      <c r="K575" s="31"/>
      <c r="L575" s="12">
        <v>1</v>
      </c>
      <c r="M575" s="33">
        <v>732</v>
      </c>
    </row>
    <row r="576" ht="22" customHeight="1" spans="1:13">
      <c r="A576" s="10"/>
      <c r="B576" s="14"/>
      <c r="C576" s="12">
        <v>12</v>
      </c>
      <c r="D576" s="64" t="s">
        <v>598</v>
      </c>
      <c r="E576" s="13" t="s">
        <v>16</v>
      </c>
      <c r="F576" s="13" t="s">
        <v>17</v>
      </c>
      <c r="G576" s="13" t="s">
        <v>18</v>
      </c>
      <c r="H576" s="13">
        <v>23</v>
      </c>
      <c r="I576" s="13">
        <v>732</v>
      </c>
      <c r="J576" s="31"/>
      <c r="K576" s="31"/>
      <c r="L576" s="12">
        <v>1</v>
      </c>
      <c r="M576" s="33">
        <v>732</v>
      </c>
    </row>
    <row r="577" ht="22" customHeight="1" spans="1:13">
      <c r="A577" s="10"/>
      <c r="B577" s="14"/>
      <c r="C577" s="12">
        <v>13</v>
      </c>
      <c r="D577" s="64" t="s">
        <v>599</v>
      </c>
      <c r="E577" s="13" t="s">
        <v>16</v>
      </c>
      <c r="F577" s="13" t="s">
        <v>28</v>
      </c>
      <c r="G577" s="13" t="s">
        <v>18</v>
      </c>
      <c r="H577" s="13">
        <v>22</v>
      </c>
      <c r="I577" s="13">
        <v>732</v>
      </c>
      <c r="J577" s="31"/>
      <c r="K577" s="31"/>
      <c r="L577" s="12">
        <v>1</v>
      </c>
      <c r="M577" s="33">
        <v>732</v>
      </c>
    </row>
    <row r="578" ht="22" customHeight="1" spans="1:13">
      <c r="A578" s="10"/>
      <c r="B578" s="14"/>
      <c r="C578" s="12">
        <v>14</v>
      </c>
      <c r="D578" s="64" t="s">
        <v>600</v>
      </c>
      <c r="E578" s="13" t="s">
        <v>16</v>
      </c>
      <c r="F578" s="13" t="s">
        <v>28</v>
      </c>
      <c r="G578" s="13" t="s">
        <v>18</v>
      </c>
      <c r="H578" s="13">
        <v>22</v>
      </c>
      <c r="I578" s="13">
        <v>732</v>
      </c>
      <c r="J578" s="31"/>
      <c r="K578" s="31"/>
      <c r="L578" s="12">
        <v>1</v>
      </c>
      <c r="M578" s="33">
        <v>732</v>
      </c>
    </row>
    <row r="579" ht="22" customHeight="1" spans="1:13">
      <c r="A579" s="10"/>
      <c r="B579" s="14"/>
      <c r="C579" s="12">
        <v>15</v>
      </c>
      <c r="D579" s="64" t="s">
        <v>601</v>
      </c>
      <c r="E579" s="13" t="s">
        <v>16</v>
      </c>
      <c r="F579" s="13" t="s">
        <v>17</v>
      </c>
      <c r="G579" s="13" t="s">
        <v>18</v>
      </c>
      <c r="H579" s="13">
        <v>21</v>
      </c>
      <c r="I579" s="13">
        <v>732</v>
      </c>
      <c r="J579" s="31"/>
      <c r="K579" s="31"/>
      <c r="L579" s="12">
        <v>1</v>
      </c>
      <c r="M579" s="33">
        <v>732</v>
      </c>
    </row>
    <row r="580" ht="22" customHeight="1" spans="1:13">
      <c r="A580" s="10"/>
      <c r="B580" s="14"/>
      <c r="C580" s="12">
        <v>16</v>
      </c>
      <c r="D580" s="64" t="s">
        <v>602</v>
      </c>
      <c r="E580" s="13" t="s">
        <v>16</v>
      </c>
      <c r="F580" s="13" t="s">
        <v>17</v>
      </c>
      <c r="G580" s="13" t="s">
        <v>18</v>
      </c>
      <c r="H580" s="13">
        <v>14</v>
      </c>
      <c r="I580" s="13">
        <v>732</v>
      </c>
      <c r="J580" s="31"/>
      <c r="K580" s="31"/>
      <c r="L580" s="12">
        <v>1</v>
      </c>
      <c r="M580" s="33">
        <v>732</v>
      </c>
    </row>
    <row r="581" ht="22" customHeight="1" spans="1:13">
      <c r="A581" s="10"/>
      <c r="B581" s="14"/>
      <c r="C581" s="12">
        <v>17</v>
      </c>
      <c r="D581" s="64" t="s">
        <v>603</v>
      </c>
      <c r="E581" s="13" t="s">
        <v>16</v>
      </c>
      <c r="F581" s="13" t="s">
        <v>17</v>
      </c>
      <c r="G581" s="13" t="s">
        <v>18</v>
      </c>
      <c r="H581" s="13">
        <v>14</v>
      </c>
      <c r="I581" s="13">
        <v>732</v>
      </c>
      <c r="J581" s="31"/>
      <c r="K581" s="31"/>
      <c r="L581" s="12">
        <v>1</v>
      </c>
      <c r="M581" s="33">
        <v>732</v>
      </c>
    </row>
    <row r="582" ht="22" customHeight="1" spans="1:13">
      <c r="A582" s="10"/>
      <c r="B582" s="14"/>
      <c r="C582" s="12">
        <v>18</v>
      </c>
      <c r="D582" s="64" t="s">
        <v>604</v>
      </c>
      <c r="E582" s="13" t="s">
        <v>20</v>
      </c>
      <c r="F582" s="13" t="s">
        <v>36</v>
      </c>
      <c r="G582" s="13" t="s">
        <v>18</v>
      </c>
      <c r="H582" s="13">
        <v>11</v>
      </c>
      <c r="I582" s="13">
        <v>732</v>
      </c>
      <c r="J582" s="31"/>
      <c r="K582" s="31"/>
      <c r="L582" s="12">
        <v>1</v>
      </c>
      <c r="M582" s="33">
        <v>732</v>
      </c>
    </row>
    <row r="583" ht="22" customHeight="1" spans="1:13">
      <c r="A583" s="10"/>
      <c r="B583" s="14"/>
      <c r="C583" s="12">
        <v>19</v>
      </c>
      <c r="D583" s="64" t="s">
        <v>605</v>
      </c>
      <c r="E583" s="13" t="s">
        <v>16</v>
      </c>
      <c r="F583" s="13" t="s">
        <v>17</v>
      </c>
      <c r="G583" s="13" t="s">
        <v>18</v>
      </c>
      <c r="H583" s="13">
        <v>23</v>
      </c>
      <c r="I583" s="30">
        <v>732</v>
      </c>
      <c r="J583" s="31"/>
      <c r="K583" s="31"/>
      <c r="L583" s="12">
        <v>1</v>
      </c>
      <c r="M583" s="33">
        <v>732</v>
      </c>
    </row>
    <row r="584" ht="22" customHeight="1" spans="1:13">
      <c r="A584" s="10"/>
      <c r="B584" s="14"/>
      <c r="C584" s="12">
        <v>20</v>
      </c>
      <c r="D584" s="12" t="s">
        <v>606</v>
      </c>
      <c r="E584" s="13" t="s">
        <v>16</v>
      </c>
      <c r="F584" s="13" t="s">
        <v>17</v>
      </c>
      <c r="G584" s="13" t="s">
        <v>18</v>
      </c>
      <c r="H584" s="13">
        <v>3</v>
      </c>
      <c r="I584" s="30">
        <v>732</v>
      </c>
      <c r="J584" s="31"/>
      <c r="K584" s="31"/>
      <c r="L584" s="12">
        <v>1</v>
      </c>
      <c r="M584" s="33">
        <v>732</v>
      </c>
    </row>
    <row r="585" ht="22" customHeight="1" spans="1:13">
      <c r="A585" s="15" t="s">
        <v>21</v>
      </c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34"/>
      <c r="M585" s="35">
        <f>SUM(M565:M584)</f>
        <v>14640</v>
      </c>
    </row>
    <row r="586" ht="22" customHeight="1" spans="1:13">
      <c r="A586" s="10">
        <v>90</v>
      </c>
      <c r="B586" s="11" t="s">
        <v>607</v>
      </c>
      <c r="C586" s="12">
        <v>1</v>
      </c>
      <c r="D586" s="19" t="s">
        <v>608</v>
      </c>
      <c r="E586" s="13" t="s">
        <v>16</v>
      </c>
      <c r="F586" s="13" t="s">
        <v>17</v>
      </c>
      <c r="G586" s="13" t="s">
        <v>18</v>
      </c>
      <c r="H586" s="12">
        <v>7</v>
      </c>
      <c r="I586" s="30">
        <v>732</v>
      </c>
      <c r="J586" s="31"/>
      <c r="K586" s="31"/>
      <c r="L586" s="12">
        <v>1</v>
      </c>
      <c r="M586" s="33">
        <v>732</v>
      </c>
    </row>
    <row r="587" ht="22" customHeight="1" spans="1:13">
      <c r="A587" s="10"/>
      <c r="B587" s="14"/>
      <c r="C587" s="12">
        <v>2</v>
      </c>
      <c r="D587" s="19" t="s">
        <v>609</v>
      </c>
      <c r="E587" s="13" t="s">
        <v>20</v>
      </c>
      <c r="F587" s="13" t="s">
        <v>17</v>
      </c>
      <c r="G587" s="13" t="s">
        <v>18</v>
      </c>
      <c r="H587" s="12">
        <v>4</v>
      </c>
      <c r="I587" s="30">
        <v>732</v>
      </c>
      <c r="J587" s="31"/>
      <c r="K587" s="31"/>
      <c r="L587" s="12">
        <v>1</v>
      </c>
      <c r="M587" s="33">
        <v>732</v>
      </c>
    </row>
    <row r="588" ht="22" customHeight="1" spans="1:13">
      <c r="A588" s="10"/>
      <c r="B588" s="14"/>
      <c r="C588" s="12">
        <v>3</v>
      </c>
      <c r="D588" s="19" t="s">
        <v>610</v>
      </c>
      <c r="E588" s="13" t="s">
        <v>20</v>
      </c>
      <c r="F588" s="13" t="s">
        <v>17</v>
      </c>
      <c r="G588" s="13" t="s">
        <v>18</v>
      </c>
      <c r="H588" s="12">
        <v>4</v>
      </c>
      <c r="I588" s="30">
        <v>732</v>
      </c>
      <c r="J588" s="31"/>
      <c r="K588" s="31"/>
      <c r="L588" s="12">
        <v>1</v>
      </c>
      <c r="M588" s="33">
        <v>732</v>
      </c>
    </row>
    <row r="589" ht="22" customHeight="1" spans="1:13">
      <c r="A589" s="10"/>
      <c r="B589" s="14"/>
      <c r="C589" s="12">
        <v>4</v>
      </c>
      <c r="D589" s="19" t="s">
        <v>611</v>
      </c>
      <c r="E589" s="13" t="s">
        <v>16</v>
      </c>
      <c r="F589" s="13" t="s">
        <v>17</v>
      </c>
      <c r="G589" s="13" t="s">
        <v>18</v>
      </c>
      <c r="H589" s="12">
        <v>4</v>
      </c>
      <c r="I589" s="30">
        <v>732</v>
      </c>
      <c r="J589" s="31"/>
      <c r="K589" s="31"/>
      <c r="L589" s="12">
        <v>1</v>
      </c>
      <c r="M589" s="33">
        <v>732</v>
      </c>
    </row>
    <row r="590" ht="22" customHeight="1" spans="1:13">
      <c r="A590" s="10"/>
      <c r="B590" s="14"/>
      <c r="C590" s="12">
        <v>5</v>
      </c>
      <c r="D590" s="19" t="s">
        <v>612</v>
      </c>
      <c r="E590" s="13" t="s">
        <v>20</v>
      </c>
      <c r="F590" s="13" t="s">
        <v>17</v>
      </c>
      <c r="G590" s="13" t="s">
        <v>18</v>
      </c>
      <c r="H590" s="12">
        <v>4</v>
      </c>
      <c r="I590" s="30">
        <v>732</v>
      </c>
      <c r="J590" s="31"/>
      <c r="K590" s="31"/>
      <c r="L590" s="12">
        <v>1</v>
      </c>
      <c r="M590" s="33">
        <v>732</v>
      </c>
    </row>
    <row r="591" ht="22" customHeight="1" spans="1:13">
      <c r="A591" s="10"/>
      <c r="B591" s="14"/>
      <c r="C591" s="12">
        <v>6</v>
      </c>
      <c r="D591" s="19" t="s">
        <v>613</v>
      </c>
      <c r="E591" s="13" t="s">
        <v>20</v>
      </c>
      <c r="F591" s="13" t="s">
        <v>17</v>
      </c>
      <c r="G591" s="13" t="s">
        <v>18</v>
      </c>
      <c r="H591" s="12">
        <v>4</v>
      </c>
      <c r="I591" s="30">
        <v>732</v>
      </c>
      <c r="J591" s="31"/>
      <c r="K591" s="31"/>
      <c r="L591" s="12">
        <v>1</v>
      </c>
      <c r="M591" s="33">
        <v>732</v>
      </c>
    </row>
    <row r="592" ht="22" customHeight="1" spans="1:13">
      <c r="A592" s="10"/>
      <c r="B592" s="14"/>
      <c r="C592" s="12">
        <v>7</v>
      </c>
      <c r="D592" s="19" t="s">
        <v>614</v>
      </c>
      <c r="E592" s="13" t="s">
        <v>20</v>
      </c>
      <c r="F592" s="13" t="s">
        <v>17</v>
      </c>
      <c r="G592" s="13" t="s">
        <v>18</v>
      </c>
      <c r="H592" s="12">
        <v>4</v>
      </c>
      <c r="I592" s="30">
        <v>732</v>
      </c>
      <c r="J592" s="31"/>
      <c r="K592" s="31"/>
      <c r="L592" s="12">
        <v>1</v>
      </c>
      <c r="M592" s="33">
        <v>732</v>
      </c>
    </row>
    <row r="593" ht="22" customHeight="1" spans="1:13">
      <c r="A593" s="10"/>
      <c r="B593" s="14"/>
      <c r="C593" s="12">
        <v>8</v>
      </c>
      <c r="D593" s="49" t="s">
        <v>615</v>
      </c>
      <c r="E593" s="13" t="s">
        <v>16</v>
      </c>
      <c r="F593" s="13" t="s">
        <v>17</v>
      </c>
      <c r="G593" s="13" t="s">
        <v>18</v>
      </c>
      <c r="H593" s="12">
        <v>7</v>
      </c>
      <c r="I593" s="30">
        <v>732</v>
      </c>
      <c r="J593" s="31"/>
      <c r="K593" s="31"/>
      <c r="L593" s="12">
        <v>1</v>
      </c>
      <c r="M593" s="33">
        <v>732</v>
      </c>
    </row>
    <row r="594" ht="22" customHeight="1" spans="1:13">
      <c r="A594" s="10"/>
      <c r="B594" s="14"/>
      <c r="C594" s="12">
        <v>9</v>
      </c>
      <c r="D594" s="49" t="s">
        <v>616</v>
      </c>
      <c r="E594" s="13" t="s">
        <v>16</v>
      </c>
      <c r="F594" s="13" t="s">
        <v>17</v>
      </c>
      <c r="G594" s="13" t="s">
        <v>18</v>
      </c>
      <c r="H594" s="12">
        <v>7</v>
      </c>
      <c r="I594" s="30">
        <v>732</v>
      </c>
      <c r="J594" s="31"/>
      <c r="K594" s="31"/>
      <c r="L594" s="12">
        <v>1</v>
      </c>
      <c r="M594" s="33">
        <v>732</v>
      </c>
    </row>
    <row r="595" ht="22" customHeight="1" spans="1:13">
      <c r="A595" s="10"/>
      <c r="B595" s="14"/>
      <c r="C595" s="12">
        <v>10</v>
      </c>
      <c r="D595" s="123" t="s">
        <v>617</v>
      </c>
      <c r="E595" s="13" t="s">
        <v>16</v>
      </c>
      <c r="F595" s="13" t="s">
        <v>17</v>
      </c>
      <c r="G595" s="13" t="s">
        <v>18</v>
      </c>
      <c r="H595" s="12">
        <v>12</v>
      </c>
      <c r="I595" s="30">
        <v>732</v>
      </c>
      <c r="J595" s="31"/>
      <c r="K595" s="31"/>
      <c r="L595" s="12">
        <v>1</v>
      </c>
      <c r="M595" s="33">
        <v>732</v>
      </c>
    </row>
    <row r="596" ht="22" customHeight="1" spans="1:13">
      <c r="A596" s="10"/>
      <c r="B596" s="14"/>
      <c r="C596" s="12">
        <v>11</v>
      </c>
      <c r="D596" s="123" t="s">
        <v>618</v>
      </c>
      <c r="E596" s="13" t="s">
        <v>16</v>
      </c>
      <c r="F596" s="13" t="s">
        <v>17</v>
      </c>
      <c r="G596" s="13" t="s">
        <v>18</v>
      </c>
      <c r="H596" s="12">
        <v>12</v>
      </c>
      <c r="I596" s="30">
        <v>732</v>
      </c>
      <c r="J596" s="31"/>
      <c r="K596" s="31"/>
      <c r="L596" s="12">
        <v>1</v>
      </c>
      <c r="M596" s="33">
        <v>732</v>
      </c>
    </row>
    <row r="597" ht="22" customHeight="1" spans="1:13">
      <c r="A597" s="10"/>
      <c r="B597" s="14"/>
      <c r="C597" s="12">
        <v>12</v>
      </c>
      <c r="D597" s="123" t="s">
        <v>619</v>
      </c>
      <c r="E597" s="13" t="s">
        <v>20</v>
      </c>
      <c r="F597" s="13" t="s">
        <v>17</v>
      </c>
      <c r="G597" s="13" t="s">
        <v>18</v>
      </c>
      <c r="H597" s="12">
        <v>9</v>
      </c>
      <c r="I597" s="30">
        <v>732</v>
      </c>
      <c r="J597" s="31"/>
      <c r="K597" s="31"/>
      <c r="L597" s="12">
        <v>1</v>
      </c>
      <c r="M597" s="33">
        <v>732</v>
      </c>
    </row>
    <row r="598" ht="22" customHeight="1" spans="1:13">
      <c r="A598" s="10"/>
      <c r="B598" s="14"/>
      <c r="C598" s="12">
        <v>13</v>
      </c>
      <c r="D598" s="123" t="s">
        <v>620</v>
      </c>
      <c r="E598" s="13" t="s">
        <v>20</v>
      </c>
      <c r="F598" s="13" t="s">
        <v>17</v>
      </c>
      <c r="G598" s="13" t="s">
        <v>18</v>
      </c>
      <c r="H598" s="12">
        <v>3</v>
      </c>
      <c r="I598" s="30">
        <v>732</v>
      </c>
      <c r="J598" s="31"/>
      <c r="K598" s="31"/>
      <c r="L598" s="12">
        <v>1</v>
      </c>
      <c r="M598" s="33">
        <v>732</v>
      </c>
    </row>
    <row r="599" ht="22" customHeight="1" spans="1:13">
      <c r="A599" s="10"/>
      <c r="B599" s="14"/>
      <c r="C599" s="12">
        <v>14</v>
      </c>
      <c r="D599" s="123" t="s">
        <v>621</v>
      </c>
      <c r="E599" s="13" t="s">
        <v>16</v>
      </c>
      <c r="F599" s="13" t="s">
        <v>17</v>
      </c>
      <c r="G599" s="13" t="s">
        <v>18</v>
      </c>
      <c r="H599" s="12">
        <v>9</v>
      </c>
      <c r="I599" s="30">
        <v>732</v>
      </c>
      <c r="J599" s="31"/>
      <c r="K599" s="31"/>
      <c r="L599" s="12">
        <v>1</v>
      </c>
      <c r="M599" s="33">
        <v>732</v>
      </c>
    </row>
    <row r="600" ht="22" customHeight="1" spans="1:13">
      <c r="A600" s="10"/>
      <c r="B600" s="14"/>
      <c r="C600" s="12">
        <v>15</v>
      </c>
      <c r="D600" s="123" t="s">
        <v>622</v>
      </c>
      <c r="E600" s="13" t="s">
        <v>16</v>
      </c>
      <c r="F600" s="13" t="s">
        <v>17</v>
      </c>
      <c r="G600" s="13" t="s">
        <v>18</v>
      </c>
      <c r="H600" s="12">
        <v>0</v>
      </c>
      <c r="I600" s="30">
        <v>732</v>
      </c>
      <c r="J600" s="31"/>
      <c r="K600" s="31"/>
      <c r="L600" s="12">
        <v>1</v>
      </c>
      <c r="M600" s="33">
        <v>732</v>
      </c>
    </row>
    <row r="601" ht="22" customHeight="1" spans="1:13">
      <c r="A601" s="10"/>
      <c r="B601" s="14"/>
      <c r="C601" s="12">
        <v>16</v>
      </c>
      <c r="D601" s="123" t="s">
        <v>623</v>
      </c>
      <c r="E601" s="13" t="s">
        <v>20</v>
      </c>
      <c r="F601" s="13" t="s">
        <v>17</v>
      </c>
      <c r="G601" s="13" t="s">
        <v>18</v>
      </c>
      <c r="H601" s="12">
        <v>0</v>
      </c>
      <c r="I601" s="30">
        <v>732</v>
      </c>
      <c r="J601" s="31"/>
      <c r="K601" s="31"/>
      <c r="L601" s="12">
        <v>1</v>
      </c>
      <c r="M601" s="33">
        <v>732</v>
      </c>
    </row>
    <row r="602" ht="22" customHeight="1" spans="1:13">
      <c r="A602" s="15" t="s">
        <v>21</v>
      </c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34"/>
      <c r="M602" s="35">
        <f>SUM(M586:M601)</f>
        <v>11712</v>
      </c>
    </row>
    <row r="603" ht="22" customHeight="1" spans="1:13">
      <c r="A603" s="10">
        <v>91</v>
      </c>
      <c r="B603" s="11" t="s">
        <v>624</v>
      </c>
      <c r="C603" s="12">
        <v>1</v>
      </c>
      <c r="D603" s="19" t="s">
        <v>625</v>
      </c>
      <c r="E603" s="49" t="s">
        <v>20</v>
      </c>
      <c r="F603" s="13" t="s">
        <v>17</v>
      </c>
      <c r="G603" s="49" t="s">
        <v>18</v>
      </c>
      <c r="H603" s="19">
        <v>11</v>
      </c>
      <c r="I603" s="72">
        <v>732</v>
      </c>
      <c r="J603" s="74"/>
      <c r="K603" s="74"/>
      <c r="L603" s="12">
        <v>1</v>
      </c>
      <c r="M603" s="33">
        <f t="shared" ref="M603:M614" si="28">I603*L603</f>
        <v>732</v>
      </c>
    </row>
    <row r="604" ht="22" customHeight="1" spans="1:13">
      <c r="A604" s="10"/>
      <c r="B604" s="14"/>
      <c r="C604" s="12">
        <v>2</v>
      </c>
      <c r="D604" s="19" t="s">
        <v>626</v>
      </c>
      <c r="E604" s="49" t="s">
        <v>20</v>
      </c>
      <c r="F604" s="13" t="s">
        <v>17</v>
      </c>
      <c r="G604" s="49" t="s">
        <v>18</v>
      </c>
      <c r="H604" s="19">
        <v>9</v>
      </c>
      <c r="I604" s="72">
        <v>732</v>
      </c>
      <c r="J604" s="74"/>
      <c r="K604" s="74"/>
      <c r="L604" s="12">
        <v>1</v>
      </c>
      <c r="M604" s="33">
        <f t="shared" si="28"/>
        <v>732</v>
      </c>
    </row>
    <row r="605" ht="22" customHeight="1" spans="1:13">
      <c r="A605" s="10"/>
      <c r="B605" s="14"/>
      <c r="C605" s="12">
        <v>3</v>
      </c>
      <c r="D605" s="19" t="s">
        <v>627</v>
      </c>
      <c r="E605" s="49" t="s">
        <v>16</v>
      </c>
      <c r="F605" s="13" t="s">
        <v>17</v>
      </c>
      <c r="G605" s="49" t="s">
        <v>18</v>
      </c>
      <c r="H605" s="19">
        <v>9</v>
      </c>
      <c r="I605" s="72">
        <v>732</v>
      </c>
      <c r="J605" s="74"/>
      <c r="K605" s="74"/>
      <c r="L605" s="12">
        <v>1</v>
      </c>
      <c r="M605" s="33">
        <f t="shared" si="28"/>
        <v>732</v>
      </c>
    </row>
    <row r="606" ht="22" customHeight="1" spans="1:13">
      <c r="A606" s="10"/>
      <c r="B606" s="14"/>
      <c r="C606" s="12">
        <v>4</v>
      </c>
      <c r="D606" s="19" t="s">
        <v>628</v>
      </c>
      <c r="E606" s="49" t="s">
        <v>20</v>
      </c>
      <c r="F606" s="13" t="s">
        <v>17</v>
      </c>
      <c r="G606" s="49" t="s">
        <v>18</v>
      </c>
      <c r="H606" s="19">
        <v>6</v>
      </c>
      <c r="I606" s="72">
        <v>732</v>
      </c>
      <c r="J606" s="74"/>
      <c r="K606" s="74"/>
      <c r="L606" s="12">
        <v>1</v>
      </c>
      <c r="M606" s="33">
        <f t="shared" si="28"/>
        <v>732</v>
      </c>
    </row>
    <row r="607" ht="22" customHeight="1" spans="1:13">
      <c r="A607" s="10"/>
      <c r="B607" s="14"/>
      <c r="C607" s="12">
        <v>5</v>
      </c>
      <c r="D607" s="124" t="s">
        <v>629</v>
      </c>
      <c r="E607" s="49" t="s">
        <v>20</v>
      </c>
      <c r="F607" s="13" t="s">
        <v>17</v>
      </c>
      <c r="G607" s="49" t="s">
        <v>18</v>
      </c>
      <c r="H607" s="49">
        <v>4</v>
      </c>
      <c r="I607" s="72">
        <v>732</v>
      </c>
      <c r="J607" s="74"/>
      <c r="K607" s="74"/>
      <c r="L607" s="12">
        <v>1</v>
      </c>
      <c r="M607" s="33">
        <f t="shared" si="28"/>
        <v>732</v>
      </c>
    </row>
    <row r="608" ht="22" customHeight="1" spans="1:13">
      <c r="A608" s="10"/>
      <c r="B608" s="14"/>
      <c r="C608" s="12">
        <v>6</v>
      </c>
      <c r="D608" s="124" t="s">
        <v>630</v>
      </c>
      <c r="E608" s="49" t="s">
        <v>20</v>
      </c>
      <c r="F608" s="13" t="s">
        <v>17</v>
      </c>
      <c r="G608" s="49" t="s">
        <v>18</v>
      </c>
      <c r="H608" s="49">
        <v>3</v>
      </c>
      <c r="I608" s="72">
        <v>732</v>
      </c>
      <c r="J608" s="74"/>
      <c r="K608" s="74"/>
      <c r="L608" s="12">
        <v>1</v>
      </c>
      <c r="M608" s="33">
        <f t="shared" si="28"/>
        <v>732</v>
      </c>
    </row>
    <row r="609" ht="22" customHeight="1" spans="1:13">
      <c r="A609" s="10"/>
      <c r="B609" s="14"/>
      <c r="C609" s="12">
        <v>7</v>
      </c>
      <c r="D609" s="124" t="s">
        <v>631</v>
      </c>
      <c r="E609" s="49" t="s">
        <v>20</v>
      </c>
      <c r="F609" s="49" t="s">
        <v>25</v>
      </c>
      <c r="G609" s="49" t="s">
        <v>18</v>
      </c>
      <c r="H609" s="49">
        <v>3</v>
      </c>
      <c r="I609" s="72">
        <v>732</v>
      </c>
      <c r="J609" s="74"/>
      <c r="K609" s="74"/>
      <c r="L609" s="12">
        <v>1</v>
      </c>
      <c r="M609" s="33">
        <f t="shared" si="28"/>
        <v>732</v>
      </c>
    </row>
    <row r="610" ht="22" customHeight="1" spans="1:13">
      <c r="A610" s="10"/>
      <c r="B610" s="14"/>
      <c r="C610" s="12">
        <v>8</v>
      </c>
      <c r="D610" s="19" t="s">
        <v>632</v>
      </c>
      <c r="E610" s="49" t="s">
        <v>20</v>
      </c>
      <c r="F610" s="13" t="s">
        <v>17</v>
      </c>
      <c r="G610" s="49" t="s">
        <v>18</v>
      </c>
      <c r="H610" s="19">
        <v>2</v>
      </c>
      <c r="I610" s="72">
        <v>732</v>
      </c>
      <c r="J610" s="74"/>
      <c r="K610" s="74"/>
      <c r="L610" s="12">
        <v>1</v>
      </c>
      <c r="M610" s="33">
        <f t="shared" si="28"/>
        <v>732</v>
      </c>
    </row>
    <row r="611" ht="22" customHeight="1" spans="1:13">
      <c r="A611" s="10"/>
      <c r="B611" s="14"/>
      <c r="C611" s="12">
        <v>9</v>
      </c>
      <c r="D611" s="19" t="s">
        <v>633</v>
      </c>
      <c r="E611" s="49" t="s">
        <v>16</v>
      </c>
      <c r="F611" s="13" t="s">
        <v>17</v>
      </c>
      <c r="G611" s="49" t="s">
        <v>18</v>
      </c>
      <c r="H611" s="19">
        <v>2</v>
      </c>
      <c r="I611" s="72">
        <v>732</v>
      </c>
      <c r="J611" s="74"/>
      <c r="K611" s="74"/>
      <c r="L611" s="12">
        <v>1</v>
      </c>
      <c r="M611" s="33">
        <f t="shared" si="28"/>
        <v>732</v>
      </c>
    </row>
    <row r="612" ht="22" customHeight="1" spans="1:13">
      <c r="A612" s="10"/>
      <c r="B612" s="14"/>
      <c r="C612" s="12">
        <v>10</v>
      </c>
      <c r="D612" s="19" t="s">
        <v>634</v>
      </c>
      <c r="E612" s="49" t="s">
        <v>16</v>
      </c>
      <c r="F612" s="13" t="s">
        <v>17</v>
      </c>
      <c r="G612" s="49" t="s">
        <v>18</v>
      </c>
      <c r="H612" s="19">
        <v>1</v>
      </c>
      <c r="I612" s="72">
        <v>732</v>
      </c>
      <c r="J612" s="74"/>
      <c r="K612" s="74"/>
      <c r="L612" s="19">
        <v>1</v>
      </c>
      <c r="M612" s="33">
        <f t="shared" si="28"/>
        <v>732</v>
      </c>
    </row>
    <row r="613" ht="22" customHeight="1" spans="1:13">
      <c r="A613" s="10"/>
      <c r="B613" s="14"/>
      <c r="C613" s="12">
        <v>11</v>
      </c>
      <c r="D613" s="19" t="s">
        <v>635</v>
      </c>
      <c r="E613" s="49" t="s">
        <v>20</v>
      </c>
      <c r="F613" s="13" t="s">
        <v>17</v>
      </c>
      <c r="G613" s="49" t="s">
        <v>18</v>
      </c>
      <c r="H613" s="12">
        <v>0</v>
      </c>
      <c r="I613" s="72">
        <v>732</v>
      </c>
      <c r="J613" s="74"/>
      <c r="K613" s="74"/>
      <c r="L613" s="12">
        <v>1</v>
      </c>
      <c r="M613" s="33">
        <f t="shared" si="28"/>
        <v>732</v>
      </c>
    </row>
    <row r="614" ht="22" customHeight="1" spans="1:13">
      <c r="A614" s="10"/>
      <c r="B614" s="14"/>
      <c r="C614" s="12">
        <v>12</v>
      </c>
      <c r="D614" s="72" t="s">
        <v>636</v>
      </c>
      <c r="E614" s="49" t="s">
        <v>20</v>
      </c>
      <c r="F614" s="13" t="s">
        <v>28</v>
      </c>
      <c r="G614" s="49" t="s">
        <v>18</v>
      </c>
      <c r="H614" s="12">
        <v>0</v>
      </c>
      <c r="I614" s="72">
        <v>732</v>
      </c>
      <c r="J614" s="74"/>
      <c r="K614" s="74"/>
      <c r="L614" s="12">
        <v>1</v>
      </c>
      <c r="M614" s="33">
        <f t="shared" si="28"/>
        <v>732</v>
      </c>
    </row>
    <row r="615" ht="22" customHeight="1" spans="1:13">
      <c r="A615" s="15" t="s">
        <v>21</v>
      </c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34"/>
      <c r="M615" s="35">
        <f>SUM(M603:M614)</f>
        <v>8784</v>
      </c>
    </row>
    <row r="616" ht="22" customHeight="1" spans="1:13">
      <c r="A616" s="10">
        <v>92</v>
      </c>
      <c r="B616" s="11" t="s">
        <v>637</v>
      </c>
      <c r="C616" s="12">
        <v>1</v>
      </c>
      <c r="D616" s="12" t="s">
        <v>638</v>
      </c>
      <c r="E616" s="13" t="s">
        <v>20</v>
      </c>
      <c r="F616" s="13" t="s">
        <v>17</v>
      </c>
      <c r="G616" s="48" t="s">
        <v>18</v>
      </c>
      <c r="H616" s="13">
        <v>35</v>
      </c>
      <c r="I616" s="13">
        <v>732</v>
      </c>
      <c r="J616" s="13"/>
      <c r="K616" s="13"/>
      <c r="L616" s="13">
        <v>1</v>
      </c>
      <c r="M616" s="37">
        <v>732</v>
      </c>
    </row>
    <row r="617" ht="22" customHeight="1" spans="1:13">
      <c r="A617" s="10"/>
      <c r="B617" s="14"/>
      <c r="C617" s="12">
        <v>2</v>
      </c>
      <c r="D617" s="12" t="s">
        <v>639</v>
      </c>
      <c r="E617" s="13" t="s">
        <v>20</v>
      </c>
      <c r="F617" s="13" t="s">
        <v>17</v>
      </c>
      <c r="G617" s="48" t="s">
        <v>18</v>
      </c>
      <c r="H617" s="13">
        <v>35</v>
      </c>
      <c r="I617" s="31">
        <v>732</v>
      </c>
      <c r="J617" s="13"/>
      <c r="K617" s="13"/>
      <c r="L617" s="13">
        <v>1</v>
      </c>
      <c r="M617" s="31">
        <v>732</v>
      </c>
    </row>
    <row r="618" ht="22" customHeight="1" spans="1:13">
      <c r="A618" s="10"/>
      <c r="B618" s="14"/>
      <c r="C618" s="12">
        <v>3</v>
      </c>
      <c r="D618" s="12" t="s">
        <v>640</v>
      </c>
      <c r="E618" s="13" t="s">
        <v>20</v>
      </c>
      <c r="F618" s="13" t="s">
        <v>17</v>
      </c>
      <c r="G618" s="48" t="s">
        <v>18</v>
      </c>
      <c r="H618" s="30">
        <v>35</v>
      </c>
      <c r="I618" s="31">
        <v>732</v>
      </c>
      <c r="J618" s="31"/>
      <c r="K618" s="12"/>
      <c r="L618" s="33">
        <v>1</v>
      </c>
      <c r="M618" s="31">
        <v>732</v>
      </c>
    </row>
    <row r="619" ht="22" customHeight="1" spans="1:13">
      <c r="A619" s="10"/>
      <c r="B619" s="14"/>
      <c r="C619" s="12">
        <v>4</v>
      </c>
      <c r="D619" s="26" t="s">
        <v>641</v>
      </c>
      <c r="E619" s="13" t="s">
        <v>20</v>
      </c>
      <c r="F619" s="13" t="s">
        <v>17</v>
      </c>
      <c r="G619" s="48" t="s">
        <v>18</v>
      </c>
      <c r="H619" s="30">
        <v>35</v>
      </c>
      <c r="I619" s="31">
        <v>732</v>
      </c>
      <c r="J619" s="31"/>
      <c r="K619" s="12"/>
      <c r="L619" s="33">
        <v>1</v>
      </c>
      <c r="M619" s="31">
        <v>732</v>
      </c>
    </row>
    <row r="620" ht="22" customHeight="1" spans="1:13">
      <c r="A620" s="10"/>
      <c r="B620" s="14"/>
      <c r="C620" s="12">
        <v>5</v>
      </c>
      <c r="D620" s="12" t="s">
        <v>642</v>
      </c>
      <c r="E620" s="13" t="s">
        <v>20</v>
      </c>
      <c r="F620" s="13" t="s">
        <v>17</v>
      </c>
      <c r="G620" s="48" t="s">
        <v>18</v>
      </c>
      <c r="H620" s="30">
        <v>35</v>
      </c>
      <c r="I620" s="31">
        <v>732</v>
      </c>
      <c r="J620" s="31"/>
      <c r="K620" s="12"/>
      <c r="L620" s="33">
        <v>1</v>
      </c>
      <c r="M620" s="31">
        <v>732</v>
      </c>
    </row>
    <row r="621" ht="22" customHeight="1" spans="1:13">
      <c r="A621" s="10"/>
      <c r="B621" s="14"/>
      <c r="C621" s="12">
        <v>6</v>
      </c>
      <c r="D621" s="12" t="s">
        <v>643</v>
      </c>
      <c r="E621" s="13" t="s">
        <v>20</v>
      </c>
      <c r="F621" s="13" t="s">
        <v>17</v>
      </c>
      <c r="G621" s="48" t="s">
        <v>18</v>
      </c>
      <c r="H621" s="30">
        <v>35</v>
      </c>
      <c r="I621" s="31">
        <v>732</v>
      </c>
      <c r="J621" s="31"/>
      <c r="K621" s="12"/>
      <c r="L621" s="33">
        <v>1</v>
      </c>
      <c r="M621" s="31">
        <v>732</v>
      </c>
    </row>
    <row r="622" ht="22" customHeight="1" spans="1:13">
      <c r="A622" s="10"/>
      <c r="B622" s="14"/>
      <c r="C622" s="12">
        <v>7</v>
      </c>
      <c r="D622" s="12" t="s">
        <v>644</v>
      </c>
      <c r="E622" s="13" t="s">
        <v>20</v>
      </c>
      <c r="F622" s="13" t="s">
        <v>17</v>
      </c>
      <c r="G622" s="48" t="s">
        <v>18</v>
      </c>
      <c r="H622" s="30">
        <v>35</v>
      </c>
      <c r="I622" s="31">
        <v>732</v>
      </c>
      <c r="J622" s="31"/>
      <c r="K622" s="12"/>
      <c r="L622" s="33">
        <v>1</v>
      </c>
      <c r="M622" s="31">
        <v>732</v>
      </c>
    </row>
    <row r="623" ht="22" customHeight="1" spans="1:13">
      <c r="A623" s="10"/>
      <c r="B623" s="14"/>
      <c r="C623" s="12">
        <v>8</v>
      </c>
      <c r="D623" s="12" t="s">
        <v>645</v>
      </c>
      <c r="E623" s="13" t="s">
        <v>20</v>
      </c>
      <c r="F623" s="13" t="s">
        <v>17</v>
      </c>
      <c r="G623" s="48" t="s">
        <v>18</v>
      </c>
      <c r="H623" s="30">
        <v>35</v>
      </c>
      <c r="I623" s="31">
        <v>732</v>
      </c>
      <c r="J623" s="31"/>
      <c r="K623" s="12"/>
      <c r="L623" s="33">
        <v>1</v>
      </c>
      <c r="M623" s="31">
        <v>732</v>
      </c>
    </row>
    <row r="624" ht="22" customHeight="1" spans="1:13">
      <c r="A624" s="10"/>
      <c r="B624" s="14"/>
      <c r="C624" s="12">
        <v>9</v>
      </c>
      <c r="D624" s="12" t="s">
        <v>646</v>
      </c>
      <c r="E624" s="13" t="s">
        <v>20</v>
      </c>
      <c r="F624" s="13" t="s">
        <v>17</v>
      </c>
      <c r="G624" s="48" t="s">
        <v>18</v>
      </c>
      <c r="H624" s="30">
        <v>8</v>
      </c>
      <c r="I624" s="31">
        <v>732</v>
      </c>
      <c r="J624" s="31"/>
      <c r="K624" s="12"/>
      <c r="L624" s="33">
        <v>1</v>
      </c>
      <c r="M624" s="31">
        <v>732</v>
      </c>
    </row>
    <row r="625" ht="22" customHeight="1" spans="1:13">
      <c r="A625" s="10"/>
      <c r="B625" s="14"/>
      <c r="C625" s="12">
        <v>10</v>
      </c>
      <c r="D625" s="12" t="s">
        <v>647</v>
      </c>
      <c r="E625" s="13" t="s">
        <v>20</v>
      </c>
      <c r="F625" s="13" t="s">
        <v>17</v>
      </c>
      <c r="G625" s="48" t="s">
        <v>18</v>
      </c>
      <c r="H625" s="30">
        <v>7</v>
      </c>
      <c r="I625" s="31">
        <v>732</v>
      </c>
      <c r="J625" s="13"/>
      <c r="K625" s="13"/>
      <c r="L625" s="13">
        <v>1</v>
      </c>
      <c r="M625" s="31">
        <v>732</v>
      </c>
    </row>
    <row r="626" ht="22" customHeight="1" spans="1:13">
      <c r="A626" s="15" t="s">
        <v>21</v>
      </c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34"/>
      <c r="M626" s="35">
        <f>SUM(M616:M625)</f>
        <v>7320</v>
      </c>
    </row>
    <row r="627" ht="22" customHeight="1" spans="1:13">
      <c r="A627" s="10">
        <v>93</v>
      </c>
      <c r="B627" s="11" t="s">
        <v>648</v>
      </c>
      <c r="C627" s="12">
        <v>1</v>
      </c>
      <c r="D627" s="32" t="s">
        <v>649</v>
      </c>
      <c r="E627" s="23" t="s">
        <v>20</v>
      </c>
      <c r="F627" s="13" t="s">
        <v>17</v>
      </c>
      <c r="G627" s="23" t="s">
        <v>18</v>
      </c>
      <c r="H627" s="12">
        <v>1</v>
      </c>
      <c r="I627" s="30">
        <v>732</v>
      </c>
      <c r="J627" s="31"/>
      <c r="K627" s="31"/>
      <c r="L627" s="12">
        <v>1</v>
      </c>
      <c r="M627" s="32">
        <v>732</v>
      </c>
    </row>
    <row r="628" ht="22" customHeight="1" spans="1:13">
      <c r="A628" s="10"/>
      <c r="B628" s="14"/>
      <c r="C628" s="12">
        <v>2</v>
      </c>
      <c r="D628" s="32" t="s">
        <v>650</v>
      </c>
      <c r="E628" s="13" t="s">
        <v>20</v>
      </c>
      <c r="F628" s="13" t="s">
        <v>17</v>
      </c>
      <c r="G628" s="13" t="s">
        <v>18</v>
      </c>
      <c r="H628" s="12">
        <v>1</v>
      </c>
      <c r="I628" s="30">
        <v>732</v>
      </c>
      <c r="J628" s="31"/>
      <c r="K628" s="31"/>
      <c r="L628" s="12">
        <v>1</v>
      </c>
      <c r="M628" s="32">
        <v>732</v>
      </c>
    </row>
    <row r="629" ht="22" customHeight="1" spans="1:13">
      <c r="A629" s="10"/>
      <c r="B629" s="14"/>
      <c r="C629" s="12">
        <v>3</v>
      </c>
      <c r="D629" s="32" t="s">
        <v>651</v>
      </c>
      <c r="E629" s="13" t="s">
        <v>20</v>
      </c>
      <c r="F629" s="13" t="s">
        <v>17</v>
      </c>
      <c r="G629" s="13" t="s">
        <v>18</v>
      </c>
      <c r="H629" s="12">
        <v>1</v>
      </c>
      <c r="I629" s="30">
        <v>732</v>
      </c>
      <c r="J629" s="31"/>
      <c r="K629" s="31"/>
      <c r="L629" s="12">
        <v>1</v>
      </c>
      <c r="M629" s="32">
        <v>732</v>
      </c>
    </row>
    <row r="630" ht="22" customHeight="1" spans="1:13">
      <c r="A630" s="10"/>
      <c r="B630" s="14"/>
      <c r="C630" s="12">
        <v>4</v>
      </c>
      <c r="D630" s="32" t="s">
        <v>652</v>
      </c>
      <c r="E630" s="13" t="s">
        <v>20</v>
      </c>
      <c r="F630" s="13" t="s">
        <v>17</v>
      </c>
      <c r="G630" s="13" t="s">
        <v>18</v>
      </c>
      <c r="H630" s="12">
        <v>1</v>
      </c>
      <c r="I630" s="30">
        <v>732</v>
      </c>
      <c r="J630" s="31"/>
      <c r="K630" s="31"/>
      <c r="L630" s="12">
        <v>1</v>
      </c>
      <c r="M630" s="32">
        <v>732</v>
      </c>
    </row>
    <row r="631" ht="22" customHeight="1" spans="1:13">
      <c r="A631" s="10"/>
      <c r="B631" s="14"/>
      <c r="C631" s="12">
        <v>5</v>
      </c>
      <c r="D631" s="32" t="s">
        <v>653</v>
      </c>
      <c r="E631" s="13" t="s">
        <v>20</v>
      </c>
      <c r="F631" s="13" t="s">
        <v>17</v>
      </c>
      <c r="G631" s="13" t="s">
        <v>18</v>
      </c>
      <c r="H631" s="12">
        <v>1</v>
      </c>
      <c r="I631" s="30">
        <v>732</v>
      </c>
      <c r="J631" s="31"/>
      <c r="K631" s="31"/>
      <c r="L631" s="12">
        <v>1</v>
      </c>
      <c r="M631" s="32">
        <v>732</v>
      </c>
    </row>
    <row r="632" ht="22" customHeight="1" spans="1:13">
      <c r="A632" s="10"/>
      <c r="B632" s="14"/>
      <c r="C632" s="12">
        <v>6</v>
      </c>
      <c r="D632" s="32" t="s">
        <v>654</v>
      </c>
      <c r="E632" s="13" t="s">
        <v>20</v>
      </c>
      <c r="F632" s="13" t="s">
        <v>17</v>
      </c>
      <c r="G632" s="13" t="s">
        <v>18</v>
      </c>
      <c r="H632" s="12">
        <v>1</v>
      </c>
      <c r="I632" s="30">
        <v>732</v>
      </c>
      <c r="J632" s="31"/>
      <c r="K632" s="31"/>
      <c r="L632" s="12">
        <v>1</v>
      </c>
      <c r="M632" s="32">
        <v>732</v>
      </c>
    </row>
    <row r="633" ht="22" customHeight="1" spans="1:13">
      <c r="A633" s="10"/>
      <c r="B633" s="14"/>
      <c r="C633" s="12">
        <v>7</v>
      </c>
      <c r="D633" s="32" t="s">
        <v>655</v>
      </c>
      <c r="E633" s="13" t="s">
        <v>20</v>
      </c>
      <c r="F633" s="13" t="s">
        <v>17</v>
      </c>
      <c r="G633" s="13" t="s">
        <v>18</v>
      </c>
      <c r="H633" s="12">
        <v>1</v>
      </c>
      <c r="I633" s="30">
        <v>732</v>
      </c>
      <c r="J633" s="31"/>
      <c r="K633" s="31"/>
      <c r="L633" s="12">
        <v>1</v>
      </c>
      <c r="M633" s="32">
        <v>732</v>
      </c>
    </row>
    <row r="634" ht="22" customHeight="1" spans="1:13">
      <c r="A634" s="10"/>
      <c r="B634" s="14"/>
      <c r="C634" s="12">
        <v>8</v>
      </c>
      <c r="D634" s="32" t="s">
        <v>656</v>
      </c>
      <c r="E634" s="13" t="s">
        <v>20</v>
      </c>
      <c r="F634" s="13" t="s">
        <v>25</v>
      </c>
      <c r="G634" s="13" t="s">
        <v>18</v>
      </c>
      <c r="H634" s="12">
        <v>1</v>
      </c>
      <c r="I634" s="30">
        <v>732</v>
      </c>
      <c r="J634" s="31"/>
      <c r="K634" s="31"/>
      <c r="L634" s="12">
        <v>1</v>
      </c>
      <c r="M634" s="32">
        <v>732</v>
      </c>
    </row>
    <row r="635" ht="22" customHeight="1" spans="1:13">
      <c r="A635" s="10"/>
      <c r="B635" s="14"/>
      <c r="C635" s="12">
        <v>9</v>
      </c>
      <c r="D635" s="32" t="s">
        <v>657</v>
      </c>
      <c r="E635" s="13" t="s">
        <v>20</v>
      </c>
      <c r="F635" s="13" t="s">
        <v>17</v>
      </c>
      <c r="G635" s="13" t="s">
        <v>18</v>
      </c>
      <c r="H635" s="12">
        <v>1</v>
      </c>
      <c r="I635" s="30">
        <v>732</v>
      </c>
      <c r="J635" s="31"/>
      <c r="K635" s="31"/>
      <c r="L635" s="12">
        <v>1</v>
      </c>
      <c r="M635" s="32">
        <v>732</v>
      </c>
    </row>
    <row r="636" ht="22" customHeight="1" spans="1:13">
      <c r="A636" s="10"/>
      <c r="B636" s="14"/>
      <c r="C636" s="12">
        <v>10</v>
      </c>
      <c r="D636" s="32" t="s">
        <v>658</v>
      </c>
      <c r="E636" s="13" t="s">
        <v>20</v>
      </c>
      <c r="F636" s="13" t="s">
        <v>17</v>
      </c>
      <c r="G636" s="13" t="s">
        <v>18</v>
      </c>
      <c r="H636" s="12">
        <v>1</v>
      </c>
      <c r="I636" s="30">
        <v>732</v>
      </c>
      <c r="J636" s="31"/>
      <c r="K636" s="31"/>
      <c r="L636" s="12">
        <v>1</v>
      </c>
      <c r="M636" s="32">
        <v>732</v>
      </c>
    </row>
    <row r="637" ht="22" customHeight="1" spans="1:13">
      <c r="A637" s="10"/>
      <c r="B637" s="14"/>
      <c r="C637" s="12">
        <v>11</v>
      </c>
      <c r="D637" s="32" t="s">
        <v>659</v>
      </c>
      <c r="E637" s="13" t="s">
        <v>20</v>
      </c>
      <c r="F637" s="13" t="s">
        <v>17</v>
      </c>
      <c r="G637" s="13" t="s">
        <v>18</v>
      </c>
      <c r="H637" s="12">
        <v>1</v>
      </c>
      <c r="I637" s="30">
        <v>732</v>
      </c>
      <c r="J637" s="31"/>
      <c r="K637" s="31"/>
      <c r="L637" s="12">
        <v>1</v>
      </c>
      <c r="M637" s="32">
        <v>732</v>
      </c>
    </row>
    <row r="638" ht="22" customHeight="1" spans="1:13">
      <c r="A638" s="10"/>
      <c r="B638" s="14"/>
      <c r="C638" s="12">
        <v>12</v>
      </c>
      <c r="D638" s="32" t="s">
        <v>660</v>
      </c>
      <c r="E638" s="13" t="s">
        <v>20</v>
      </c>
      <c r="F638" s="13" t="s">
        <v>17</v>
      </c>
      <c r="G638" s="13" t="s">
        <v>18</v>
      </c>
      <c r="H638" s="12">
        <v>1</v>
      </c>
      <c r="I638" s="30">
        <v>732</v>
      </c>
      <c r="J638" s="31"/>
      <c r="K638" s="31"/>
      <c r="L638" s="12">
        <v>1</v>
      </c>
      <c r="M638" s="32">
        <v>732</v>
      </c>
    </row>
    <row r="639" ht="22" customHeight="1" spans="1:13">
      <c r="A639" s="10"/>
      <c r="B639" s="14"/>
      <c r="C639" s="12">
        <v>13</v>
      </c>
      <c r="D639" s="32" t="s">
        <v>661</v>
      </c>
      <c r="E639" s="13" t="s">
        <v>20</v>
      </c>
      <c r="F639" s="13" t="s">
        <v>17</v>
      </c>
      <c r="G639" s="13" t="s">
        <v>18</v>
      </c>
      <c r="H639" s="12">
        <v>1</v>
      </c>
      <c r="I639" s="30">
        <v>732</v>
      </c>
      <c r="J639" s="31"/>
      <c r="K639" s="31"/>
      <c r="L639" s="12">
        <v>1</v>
      </c>
      <c r="M639" s="32">
        <v>732</v>
      </c>
    </row>
    <row r="640" ht="22" customHeight="1" spans="1:13">
      <c r="A640" s="10"/>
      <c r="B640" s="14"/>
      <c r="C640" s="12">
        <v>14</v>
      </c>
      <c r="D640" s="32" t="s">
        <v>662</v>
      </c>
      <c r="E640" s="13" t="s">
        <v>20</v>
      </c>
      <c r="F640" s="13" t="s">
        <v>17</v>
      </c>
      <c r="G640" s="13" t="s">
        <v>18</v>
      </c>
      <c r="H640" s="12">
        <v>1</v>
      </c>
      <c r="I640" s="30">
        <v>732</v>
      </c>
      <c r="J640" s="31"/>
      <c r="K640" s="31"/>
      <c r="L640" s="12">
        <v>1</v>
      </c>
      <c r="M640" s="32">
        <v>732</v>
      </c>
    </row>
    <row r="641" ht="22" customHeight="1" spans="1:13">
      <c r="A641" s="10"/>
      <c r="B641" s="14"/>
      <c r="C641" s="12">
        <v>15</v>
      </c>
      <c r="D641" s="32" t="s">
        <v>663</v>
      </c>
      <c r="E641" s="13" t="s">
        <v>16</v>
      </c>
      <c r="F641" s="13" t="s">
        <v>17</v>
      </c>
      <c r="G641" s="13" t="s">
        <v>18</v>
      </c>
      <c r="H641" s="12">
        <v>1</v>
      </c>
      <c r="I641" s="30">
        <v>732</v>
      </c>
      <c r="J641" s="31"/>
      <c r="K641" s="31"/>
      <c r="L641" s="12">
        <v>1</v>
      </c>
      <c r="M641" s="32">
        <v>732</v>
      </c>
    </row>
    <row r="642" ht="22" customHeight="1" spans="1:13">
      <c r="A642" s="10"/>
      <c r="B642" s="14"/>
      <c r="C642" s="12">
        <v>16</v>
      </c>
      <c r="D642" s="32" t="s">
        <v>664</v>
      </c>
      <c r="E642" s="12" t="s">
        <v>20</v>
      </c>
      <c r="F642" s="13" t="s">
        <v>17</v>
      </c>
      <c r="G642" s="13" t="s">
        <v>18</v>
      </c>
      <c r="H642" s="12">
        <v>1</v>
      </c>
      <c r="I642" s="30">
        <v>732</v>
      </c>
      <c r="J642" s="13"/>
      <c r="K642" s="13"/>
      <c r="L642" s="12">
        <v>1</v>
      </c>
      <c r="M642" s="32">
        <v>732</v>
      </c>
    </row>
    <row r="643" ht="22" customHeight="1" spans="1:13">
      <c r="A643" s="10"/>
      <c r="B643" s="14"/>
      <c r="C643" s="12">
        <v>17</v>
      </c>
      <c r="D643" s="32" t="s">
        <v>665</v>
      </c>
      <c r="E643" s="12" t="s">
        <v>20</v>
      </c>
      <c r="F643" s="13" t="s">
        <v>17</v>
      </c>
      <c r="G643" s="13" t="s">
        <v>18</v>
      </c>
      <c r="H643" s="12">
        <v>1</v>
      </c>
      <c r="I643" s="30">
        <v>732</v>
      </c>
      <c r="J643" s="13"/>
      <c r="K643" s="13"/>
      <c r="L643" s="12">
        <v>1</v>
      </c>
      <c r="M643" s="32">
        <v>732</v>
      </c>
    </row>
    <row r="644" ht="22" customHeight="1" spans="1:13">
      <c r="A644" s="10"/>
      <c r="B644" s="14"/>
      <c r="C644" s="12">
        <v>18</v>
      </c>
      <c r="D644" s="32" t="s">
        <v>666</v>
      </c>
      <c r="E644" s="12" t="s">
        <v>16</v>
      </c>
      <c r="F644" s="13" t="s">
        <v>17</v>
      </c>
      <c r="G644" s="13" t="s">
        <v>18</v>
      </c>
      <c r="H644" s="12">
        <v>1</v>
      </c>
      <c r="I644" s="30">
        <v>732</v>
      </c>
      <c r="J644" s="13"/>
      <c r="K644" s="13"/>
      <c r="L644" s="12">
        <v>1</v>
      </c>
      <c r="M644" s="32">
        <v>732</v>
      </c>
    </row>
    <row r="645" ht="22" customHeight="1" spans="1:13">
      <c r="A645" s="10"/>
      <c r="B645" s="14"/>
      <c r="C645" s="12">
        <v>19</v>
      </c>
      <c r="D645" s="32" t="s">
        <v>667</v>
      </c>
      <c r="E645" s="12" t="s">
        <v>16</v>
      </c>
      <c r="F645" s="13" t="s">
        <v>17</v>
      </c>
      <c r="G645" s="13" t="s">
        <v>18</v>
      </c>
      <c r="H645" s="12">
        <v>1</v>
      </c>
      <c r="I645" s="30">
        <v>732</v>
      </c>
      <c r="J645" s="13"/>
      <c r="K645" s="13"/>
      <c r="L645" s="12">
        <v>1</v>
      </c>
      <c r="M645" s="32">
        <v>732</v>
      </c>
    </row>
    <row r="646" ht="22" customHeight="1" spans="1:13">
      <c r="A646" s="10"/>
      <c r="B646" s="14"/>
      <c r="C646" s="12">
        <v>20</v>
      </c>
      <c r="D646" s="32" t="s">
        <v>668</v>
      </c>
      <c r="E646" s="12" t="s">
        <v>16</v>
      </c>
      <c r="F646" s="13" t="s">
        <v>17</v>
      </c>
      <c r="G646" s="13" t="s">
        <v>18</v>
      </c>
      <c r="H646" s="12">
        <v>1</v>
      </c>
      <c r="I646" s="30">
        <v>732</v>
      </c>
      <c r="J646" s="13"/>
      <c r="K646" s="13"/>
      <c r="L646" s="12">
        <v>1</v>
      </c>
      <c r="M646" s="32">
        <v>732</v>
      </c>
    </row>
    <row r="647" ht="22" customHeight="1" spans="1:13">
      <c r="A647" s="10"/>
      <c r="B647" s="14"/>
      <c r="C647" s="12">
        <v>21</v>
      </c>
      <c r="D647" s="32" t="s">
        <v>669</v>
      </c>
      <c r="E647" s="12" t="s">
        <v>16</v>
      </c>
      <c r="F647" s="13" t="s">
        <v>17</v>
      </c>
      <c r="G647" s="13" t="s">
        <v>18</v>
      </c>
      <c r="H647" s="12">
        <v>1</v>
      </c>
      <c r="I647" s="30">
        <v>732</v>
      </c>
      <c r="J647" s="13"/>
      <c r="K647" s="13"/>
      <c r="L647" s="12">
        <v>1</v>
      </c>
      <c r="M647" s="32">
        <v>732</v>
      </c>
    </row>
    <row r="648" ht="22" customHeight="1" spans="1:13">
      <c r="A648" s="10"/>
      <c r="B648" s="14"/>
      <c r="C648" s="12">
        <v>22</v>
      </c>
      <c r="D648" s="12" t="s">
        <v>670</v>
      </c>
      <c r="E648" s="12" t="s">
        <v>16</v>
      </c>
      <c r="F648" s="13" t="s">
        <v>17</v>
      </c>
      <c r="G648" s="13" t="s">
        <v>18</v>
      </c>
      <c r="H648" s="12">
        <v>1</v>
      </c>
      <c r="I648" s="13">
        <v>732</v>
      </c>
      <c r="J648" s="13"/>
      <c r="K648" s="13"/>
      <c r="L648" s="12">
        <v>1</v>
      </c>
      <c r="M648" s="37">
        <v>732</v>
      </c>
    </row>
    <row r="649" ht="22" customHeight="1" spans="1:13">
      <c r="A649" s="15" t="s">
        <v>21</v>
      </c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34"/>
      <c r="M649" s="35">
        <f>SUM(M627:M648)</f>
        <v>16104</v>
      </c>
    </row>
    <row r="650" ht="22" customHeight="1" spans="1:13">
      <c r="A650" s="10">
        <v>94</v>
      </c>
      <c r="B650" s="11" t="s">
        <v>671</v>
      </c>
      <c r="C650" s="12">
        <v>1</v>
      </c>
      <c r="D650" s="12" t="s">
        <v>672</v>
      </c>
      <c r="E650" s="13" t="s">
        <v>20</v>
      </c>
      <c r="F650" s="13" t="s">
        <v>36</v>
      </c>
      <c r="G650" s="13" t="s">
        <v>18</v>
      </c>
      <c r="H650" s="12">
        <v>8</v>
      </c>
      <c r="I650" s="101">
        <v>732</v>
      </c>
      <c r="J650" s="31"/>
      <c r="K650" s="31"/>
      <c r="L650" s="12">
        <v>1</v>
      </c>
      <c r="M650" s="39">
        <v>732</v>
      </c>
    </row>
    <row r="651" ht="22" customHeight="1" spans="1:13">
      <c r="A651" s="10"/>
      <c r="B651" s="14"/>
      <c r="C651" s="12">
        <v>2</v>
      </c>
      <c r="D651" s="12" t="s">
        <v>673</v>
      </c>
      <c r="E651" s="13" t="s">
        <v>16</v>
      </c>
      <c r="F651" s="13" t="s">
        <v>17</v>
      </c>
      <c r="G651" s="13" t="s">
        <v>18</v>
      </c>
      <c r="H651" s="12">
        <v>8</v>
      </c>
      <c r="I651" s="101">
        <v>732</v>
      </c>
      <c r="J651" s="31"/>
      <c r="K651" s="31"/>
      <c r="L651" s="12">
        <v>1</v>
      </c>
      <c r="M651" s="39">
        <v>732</v>
      </c>
    </row>
    <row r="652" ht="22" customHeight="1" spans="1:13">
      <c r="A652" s="10"/>
      <c r="B652" s="14"/>
      <c r="C652" s="12">
        <v>3</v>
      </c>
      <c r="D652" s="12" t="s">
        <v>674</v>
      </c>
      <c r="E652" s="12" t="s">
        <v>16</v>
      </c>
      <c r="F652" s="13" t="s">
        <v>17</v>
      </c>
      <c r="G652" s="13" t="s">
        <v>18</v>
      </c>
      <c r="H652" s="12">
        <v>0</v>
      </c>
      <c r="I652" s="101">
        <v>732</v>
      </c>
      <c r="J652" s="12"/>
      <c r="K652" s="12"/>
      <c r="L652" s="12">
        <v>1</v>
      </c>
      <c r="M652" s="39">
        <v>732</v>
      </c>
    </row>
    <row r="653" ht="22" customHeight="1" spans="1:13">
      <c r="A653" s="15" t="s">
        <v>21</v>
      </c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34"/>
      <c r="M653" s="35">
        <f>SUM(M650:M652)</f>
        <v>2196</v>
      </c>
    </row>
    <row r="654" ht="22" customHeight="1" spans="1:13">
      <c r="A654" s="10">
        <v>95</v>
      </c>
      <c r="B654" s="11" t="s">
        <v>675</v>
      </c>
      <c r="C654" s="12">
        <v>1</v>
      </c>
      <c r="D654" s="12" t="s">
        <v>676</v>
      </c>
      <c r="E654" s="13" t="s">
        <v>20</v>
      </c>
      <c r="F654" s="13" t="s">
        <v>17</v>
      </c>
      <c r="G654" s="13" t="s">
        <v>18</v>
      </c>
      <c r="H654" s="12">
        <v>16</v>
      </c>
      <c r="I654" s="101">
        <v>732</v>
      </c>
      <c r="J654" s="31"/>
      <c r="K654" s="31"/>
      <c r="L654" s="12">
        <v>1</v>
      </c>
      <c r="M654" s="39">
        <v>732</v>
      </c>
    </row>
    <row r="655" ht="22" customHeight="1" spans="1:13">
      <c r="A655" s="10"/>
      <c r="B655" s="14"/>
      <c r="C655" s="12">
        <v>2</v>
      </c>
      <c r="D655" s="12" t="s">
        <v>677</v>
      </c>
      <c r="E655" s="13" t="s">
        <v>20</v>
      </c>
      <c r="F655" s="13" t="s">
        <v>17</v>
      </c>
      <c r="G655" s="13" t="s">
        <v>18</v>
      </c>
      <c r="H655" s="12">
        <v>16</v>
      </c>
      <c r="I655" s="101">
        <v>732</v>
      </c>
      <c r="J655" s="31"/>
      <c r="K655" s="31"/>
      <c r="L655" s="12">
        <v>1</v>
      </c>
      <c r="M655" s="39">
        <v>732</v>
      </c>
    </row>
    <row r="656" ht="22" customHeight="1" spans="1:13">
      <c r="A656" s="10"/>
      <c r="B656" s="14"/>
      <c r="C656" s="12">
        <v>3</v>
      </c>
      <c r="D656" s="12" t="s">
        <v>678</v>
      </c>
      <c r="E656" s="13" t="s">
        <v>20</v>
      </c>
      <c r="F656" s="13" t="s">
        <v>17</v>
      </c>
      <c r="G656" s="13" t="s">
        <v>18</v>
      </c>
      <c r="H656" s="12">
        <v>16</v>
      </c>
      <c r="I656" s="101">
        <v>732</v>
      </c>
      <c r="J656" s="31"/>
      <c r="K656" s="31"/>
      <c r="L656" s="12">
        <v>1</v>
      </c>
      <c r="M656" s="39">
        <v>732</v>
      </c>
    </row>
    <row r="657" ht="22" customHeight="1" spans="1:13">
      <c r="A657" s="10"/>
      <c r="B657" s="14"/>
      <c r="C657" s="12">
        <v>4</v>
      </c>
      <c r="D657" s="12" t="s">
        <v>679</v>
      </c>
      <c r="E657" s="13" t="s">
        <v>16</v>
      </c>
      <c r="F657" s="13" t="s">
        <v>17</v>
      </c>
      <c r="G657" s="13" t="s">
        <v>18</v>
      </c>
      <c r="H657" s="12">
        <v>16</v>
      </c>
      <c r="I657" s="101">
        <v>732</v>
      </c>
      <c r="J657" s="31"/>
      <c r="K657" s="31"/>
      <c r="L657" s="12">
        <v>1</v>
      </c>
      <c r="M657" s="39">
        <v>732</v>
      </c>
    </row>
    <row r="658" ht="22" customHeight="1" spans="1:13">
      <c r="A658" s="10"/>
      <c r="B658" s="14"/>
      <c r="C658" s="12">
        <v>5</v>
      </c>
      <c r="D658" s="12" t="s">
        <v>680</v>
      </c>
      <c r="E658" s="13" t="s">
        <v>20</v>
      </c>
      <c r="F658" s="13" t="s">
        <v>17</v>
      </c>
      <c r="G658" s="13" t="s">
        <v>18</v>
      </c>
      <c r="H658" s="12">
        <v>19</v>
      </c>
      <c r="I658" s="101">
        <v>732</v>
      </c>
      <c r="J658" s="31"/>
      <c r="K658" s="31"/>
      <c r="L658" s="12">
        <v>1</v>
      </c>
      <c r="M658" s="39">
        <v>732</v>
      </c>
    </row>
    <row r="659" ht="22" customHeight="1" spans="1:13">
      <c r="A659" s="10"/>
      <c r="B659" s="14"/>
      <c r="C659" s="12">
        <v>6</v>
      </c>
      <c r="D659" s="12" t="s">
        <v>681</v>
      </c>
      <c r="E659" s="13" t="s">
        <v>20</v>
      </c>
      <c r="F659" s="13" t="s">
        <v>17</v>
      </c>
      <c r="G659" s="13" t="s">
        <v>18</v>
      </c>
      <c r="H659" s="12">
        <v>16</v>
      </c>
      <c r="I659" s="101">
        <v>732</v>
      </c>
      <c r="J659" s="31"/>
      <c r="K659" s="31"/>
      <c r="L659" s="12">
        <v>1</v>
      </c>
      <c r="M659" s="39">
        <v>732</v>
      </c>
    </row>
    <row r="660" ht="22" customHeight="1" spans="1:13">
      <c r="A660" s="10"/>
      <c r="B660" s="14"/>
      <c r="C660" s="12">
        <v>7</v>
      </c>
      <c r="D660" s="12" t="s">
        <v>682</v>
      </c>
      <c r="E660" s="13" t="s">
        <v>20</v>
      </c>
      <c r="F660" s="13" t="s">
        <v>17</v>
      </c>
      <c r="G660" s="13" t="s">
        <v>18</v>
      </c>
      <c r="H660" s="12">
        <v>19</v>
      </c>
      <c r="I660" s="101">
        <v>732</v>
      </c>
      <c r="J660" s="31"/>
      <c r="K660" s="31"/>
      <c r="L660" s="12">
        <v>1</v>
      </c>
      <c r="M660" s="39">
        <v>732</v>
      </c>
    </row>
    <row r="661" ht="22" customHeight="1" spans="1:13">
      <c r="A661" s="10"/>
      <c r="B661" s="14"/>
      <c r="C661" s="12">
        <v>8</v>
      </c>
      <c r="D661" s="12" t="s">
        <v>683</v>
      </c>
      <c r="E661" s="13" t="s">
        <v>20</v>
      </c>
      <c r="F661" s="13" t="s">
        <v>17</v>
      </c>
      <c r="G661" s="13" t="s">
        <v>18</v>
      </c>
      <c r="H661" s="12">
        <v>13</v>
      </c>
      <c r="I661" s="101">
        <v>732</v>
      </c>
      <c r="J661" s="31"/>
      <c r="K661" s="31"/>
      <c r="L661" s="12">
        <v>1</v>
      </c>
      <c r="M661" s="39">
        <v>732</v>
      </c>
    </row>
    <row r="662" ht="22" customHeight="1" spans="1:13">
      <c r="A662" s="10"/>
      <c r="B662" s="14"/>
      <c r="C662" s="12">
        <v>9</v>
      </c>
      <c r="D662" s="12" t="s">
        <v>684</v>
      </c>
      <c r="E662" s="13" t="s">
        <v>20</v>
      </c>
      <c r="F662" s="13" t="s">
        <v>17</v>
      </c>
      <c r="G662" s="13" t="s">
        <v>18</v>
      </c>
      <c r="H662" s="12">
        <v>15</v>
      </c>
      <c r="I662" s="101">
        <v>732</v>
      </c>
      <c r="J662" s="31"/>
      <c r="K662" s="31"/>
      <c r="L662" s="12">
        <v>1</v>
      </c>
      <c r="M662" s="39">
        <v>732</v>
      </c>
    </row>
    <row r="663" ht="22" customHeight="1" spans="1:13">
      <c r="A663" s="10"/>
      <c r="B663" s="14"/>
      <c r="C663" s="12">
        <v>10</v>
      </c>
      <c r="D663" s="12" t="s">
        <v>685</v>
      </c>
      <c r="E663" s="13" t="s">
        <v>20</v>
      </c>
      <c r="F663" s="13" t="s">
        <v>17</v>
      </c>
      <c r="G663" s="13" t="s">
        <v>18</v>
      </c>
      <c r="H663" s="12">
        <v>10</v>
      </c>
      <c r="I663" s="101">
        <v>732</v>
      </c>
      <c r="J663" s="31"/>
      <c r="K663" s="31"/>
      <c r="L663" s="12">
        <v>1</v>
      </c>
      <c r="M663" s="39">
        <v>732</v>
      </c>
    </row>
    <row r="664" ht="22" customHeight="1" spans="1:13">
      <c r="A664" s="10"/>
      <c r="B664" s="14"/>
      <c r="C664" s="12">
        <v>11</v>
      </c>
      <c r="D664" s="12" t="s">
        <v>686</v>
      </c>
      <c r="E664" s="13" t="s">
        <v>20</v>
      </c>
      <c r="F664" s="13" t="s">
        <v>17</v>
      </c>
      <c r="G664" s="13" t="s">
        <v>18</v>
      </c>
      <c r="H664" s="12">
        <v>10</v>
      </c>
      <c r="I664" s="101">
        <v>732</v>
      </c>
      <c r="J664" s="31"/>
      <c r="K664" s="31"/>
      <c r="L664" s="12">
        <v>1</v>
      </c>
      <c r="M664" s="39">
        <v>732</v>
      </c>
    </row>
    <row r="665" ht="22" customHeight="1" spans="1:13">
      <c r="A665" s="10"/>
      <c r="B665" s="14"/>
      <c r="C665" s="12">
        <v>12</v>
      </c>
      <c r="D665" s="12" t="s">
        <v>687</v>
      </c>
      <c r="E665" s="13" t="s">
        <v>20</v>
      </c>
      <c r="F665" s="13" t="s">
        <v>17</v>
      </c>
      <c r="G665" s="13" t="s">
        <v>18</v>
      </c>
      <c r="H665" s="12">
        <v>9</v>
      </c>
      <c r="I665" s="101">
        <v>732</v>
      </c>
      <c r="J665" s="31"/>
      <c r="K665" s="31"/>
      <c r="L665" s="12">
        <v>1</v>
      </c>
      <c r="M665" s="39">
        <v>732</v>
      </c>
    </row>
    <row r="666" ht="22" customHeight="1" spans="1:13">
      <c r="A666" s="10"/>
      <c r="B666" s="14"/>
      <c r="C666" s="12">
        <v>13</v>
      </c>
      <c r="D666" s="12" t="s">
        <v>688</v>
      </c>
      <c r="E666" s="13" t="s">
        <v>20</v>
      </c>
      <c r="F666" s="13" t="s">
        <v>36</v>
      </c>
      <c r="G666" s="13" t="s">
        <v>18</v>
      </c>
      <c r="H666" s="12">
        <v>0</v>
      </c>
      <c r="I666" s="101">
        <v>732</v>
      </c>
      <c r="J666" s="31"/>
      <c r="K666" s="31"/>
      <c r="L666" s="12">
        <v>1</v>
      </c>
      <c r="M666" s="39">
        <v>732</v>
      </c>
    </row>
    <row r="667" ht="22" customHeight="1" spans="1:13">
      <c r="A667" s="10"/>
      <c r="B667" s="14"/>
      <c r="C667" s="12">
        <v>14</v>
      </c>
      <c r="D667" s="12" t="s">
        <v>689</v>
      </c>
      <c r="E667" s="12" t="s">
        <v>16</v>
      </c>
      <c r="F667" s="13" t="s">
        <v>17</v>
      </c>
      <c r="G667" s="13" t="s">
        <v>18</v>
      </c>
      <c r="H667" s="12">
        <v>7</v>
      </c>
      <c r="I667" s="101">
        <v>732</v>
      </c>
      <c r="J667" s="12"/>
      <c r="K667" s="12"/>
      <c r="L667" s="12">
        <v>1</v>
      </c>
      <c r="M667" s="39">
        <v>732</v>
      </c>
    </row>
    <row r="668" ht="22" customHeight="1" spans="1:13">
      <c r="A668" s="10"/>
      <c r="B668" s="14"/>
      <c r="C668" s="12">
        <v>15</v>
      </c>
      <c r="D668" s="12" t="s">
        <v>690</v>
      </c>
      <c r="E668" s="12" t="s">
        <v>16</v>
      </c>
      <c r="F668" s="13" t="s">
        <v>17</v>
      </c>
      <c r="G668" s="13" t="s">
        <v>18</v>
      </c>
      <c r="H668" s="12">
        <v>3</v>
      </c>
      <c r="I668" s="101">
        <v>732</v>
      </c>
      <c r="J668" s="12"/>
      <c r="K668" s="12"/>
      <c r="L668" s="12">
        <v>1</v>
      </c>
      <c r="M668" s="39">
        <v>732</v>
      </c>
    </row>
    <row r="669" ht="22" customHeight="1" spans="1:13">
      <c r="A669" s="15" t="s">
        <v>21</v>
      </c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34"/>
      <c r="M669" s="35">
        <f>SUM(M654:M668)</f>
        <v>10980</v>
      </c>
    </row>
    <row r="670" ht="22" customHeight="1" spans="1:13">
      <c r="A670" s="10">
        <v>96</v>
      </c>
      <c r="B670" s="11" t="s">
        <v>691</v>
      </c>
      <c r="C670" s="12">
        <v>1</v>
      </c>
      <c r="D670" s="12" t="s">
        <v>692</v>
      </c>
      <c r="E670" s="13" t="s">
        <v>20</v>
      </c>
      <c r="F670" s="13" t="s">
        <v>17</v>
      </c>
      <c r="G670" s="13" t="s">
        <v>18</v>
      </c>
      <c r="H670" s="12">
        <v>4</v>
      </c>
      <c r="I670" s="30">
        <v>732</v>
      </c>
      <c r="J670" s="31"/>
      <c r="K670" s="31"/>
      <c r="L670" s="12">
        <v>1</v>
      </c>
      <c r="M670" s="33">
        <v>732</v>
      </c>
    </row>
    <row r="671" ht="22" customHeight="1" spans="1:13">
      <c r="A671" s="10"/>
      <c r="B671" s="14"/>
      <c r="C671" s="12">
        <v>2</v>
      </c>
      <c r="D671" s="12" t="s">
        <v>693</v>
      </c>
      <c r="E671" s="13" t="s">
        <v>16</v>
      </c>
      <c r="F671" s="13" t="s">
        <v>17</v>
      </c>
      <c r="G671" s="13" t="s">
        <v>18</v>
      </c>
      <c r="H671" s="12">
        <v>4</v>
      </c>
      <c r="I671" s="30">
        <v>732</v>
      </c>
      <c r="J671" s="31"/>
      <c r="K671" s="31"/>
      <c r="L671" s="12">
        <v>1</v>
      </c>
      <c r="M671" s="33">
        <v>732</v>
      </c>
    </row>
    <row r="672" ht="22" customHeight="1" spans="1:13">
      <c r="A672" s="10"/>
      <c r="B672" s="14"/>
      <c r="C672" s="12">
        <v>3</v>
      </c>
      <c r="D672" s="12" t="s">
        <v>694</v>
      </c>
      <c r="E672" s="13" t="s">
        <v>16</v>
      </c>
      <c r="F672" s="13" t="s">
        <v>17</v>
      </c>
      <c r="G672" s="13" t="s">
        <v>18</v>
      </c>
      <c r="H672" s="12">
        <v>4</v>
      </c>
      <c r="I672" s="30">
        <v>732</v>
      </c>
      <c r="J672" s="31"/>
      <c r="K672" s="31"/>
      <c r="L672" s="12">
        <v>1</v>
      </c>
      <c r="M672" s="33">
        <v>732</v>
      </c>
    </row>
    <row r="673" ht="22" customHeight="1" spans="1:13">
      <c r="A673" s="10"/>
      <c r="B673" s="14"/>
      <c r="C673" s="12">
        <v>4</v>
      </c>
      <c r="D673" s="12" t="s">
        <v>695</v>
      </c>
      <c r="E673" s="13" t="s">
        <v>20</v>
      </c>
      <c r="F673" s="13" t="s">
        <v>17</v>
      </c>
      <c r="G673" s="13" t="s">
        <v>18</v>
      </c>
      <c r="H673" s="12">
        <v>4</v>
      </c>
      <c r="I673" s="30">
        <v>732</v>
      </c>
      <c r="J673" s="31"/>
      <c r="K673" s="31"/>
      <c r="L673" s="12">
        <v>1</v>
      </c>
      <c r="M673" s="33">
        <v>732</v>
      </c>
    </row>
    <row r="674" ht="22" customHeight="1" spans="1:13">
      <c r="A674" s="10"/>
      <c r="B674" s="14"/>
      <c r="C674" s="12">
        <v>5</v>
      </c>
      <c r="D674" s="12" t="s">
        <v>244</v>
      </c>
      <c r="E674" s="13" t="s">
        <v>20</v>
      </c>
      <c r="F674" s="13" t="s">
        <v>17</v>
      </c>
      <c r="G674" s="13" t="s">
        <v>18</v>
      </c>
      <c r="H674" s="12">
        <v>4</v>
      </c>
      <c r="I674" s="30">
        <v>732</v>
      </c>
      <c r="J674" s="31"/>
      <c r="K674" s="31"/>
      <c r="L674" s="12">
        <v>1</v>
      </c>
      <c r="M674" s="33">
        <v>732</v>
      </c>
    </row>
    <row r="675" ht="22" customHeight="1" spans="1:13">
      <c r="A675" s="15" t="s">
        <v>21</v>
      </c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34"/>
      <c r="M675" s="35">
        <f>SUM(M670:M674)</f>
        <v>3660</v>
      </c>
    </row>
  </sheetData>
  <mergeCells count="310">
    <mergeCell ref="I3:K3"/>
    <mergeCell ref="A7:L7"/>
    <mergeCell ref="A10:L10"/>
    <mergeCell ref="A20:L20"/>
    <mergeCell ref="A22:L22"/>
    <mergeCell ref="A30:L30"/>
    <mergeCell ref="A33:L33"/>
    <mergeCell ref="A37:L37"/>
    <mergeCell ref="A41:L41"/>
    <mergeCell ref="A60:L60"/>
    <mergeCell ref="A67:L67"/>
    <mergeCell ref="A69:L69"/>
    <mergeCell ref="A74:L74"/>
    <mergeCell ref="A80:L80"/>
    <mergeCell ref="A89:L89"/>
    <mergeCell ref="A107:L107"/>
    <mergeCell ref="A115:L115"/>
    <mergeCell ref="A118:L118"/>
    <mergeCell ref="A129:L129"/>
    <mergeCell ref="A131:L131"/>
    <mergeCell ref="A143:L143"/>
    <mergeCell ref="A145:L145"/>
    <mergeCell ref="A154:L154"/>
    <mergeCell ref="A159:L159"/>
    <mergeCell ref="A162:L162"/>
    <mergeCell ref="A167:L167"/>
    <mergeCell ref="A171:L171"/>
    <mergeCell ref="A174:L174"/>
    <mergeCell ref="A183:L183"/>
    <mergeCell ref="A193:L193"/>
    <mergeCell ref="A196:L196"/>
    <mergeCell ref="A198:L198"/>
    <mergeCell ref="A202:L202"/>
    <mergeCell ref="A205:L205"/>
    <mergeCell ref="A221:L221"/>
    <mergeCell ref="A223:L223"/>
    <mergeCell ref="A228:L228"/>
    <mergeCell ref="A230:L230"/>
    <mergeCell ref="A237:L237"/>
    <mergeCell ref="A239:L239"/>
    <mergeCell ref="A243:L243"/>
    <mergeCell ref="A246:L246"/>
    <mergeCell ref="A249:L249"/>
    <mergeCell ref="A251:L251"/>
    <mergeCell ref="A255:L255"/>
    <mergeCell ref="A258:L258"/>
    <mergeCell ref="A260:L260"/>
    <mergeCell ref="A269:L269"/>
    <mergeCell ref="A272:L272"/>
    <mergeCell ref="A276:L276"/>
    <mergeCell ref="A286:L286"/>
    <mergeCell ref="A290:L290"/>
    <mergeCell ref="A295:L295"/>
    <mergeCell ref="A339:L339"/>
    <mergeCell ref="A341:L341"/>
    <mergeCell ref="A350:L350"/>
    <mergeCell ref="A353:L353"/>
    <mergeCell ref="A369:L369"/>
    <mergeCell ref="A372:L372"/>
    <mergeCell ref="A374:L374"/>
    <mergeCell ref="A377:L377"/>
    <mergeCell ref="A379:L379"/>
    <mergeCell ref="A381:L381"/>
    <mergeCell ref="A384:L384"/>
    <mergeCell ref="A386:L386"/>
    <mergeCell ref="A399:L399"/>
    <mergeCell ref="A404:L404"/>
    <mergeCell ref="A412:L412"/>
    <mergeCell ref="A416:L416"/>
    <mergeCell ref="A420:L420"/>
    <mergeCell ref="A422:L422"/>
    <mergeCell ref="A438:L438"/>
    <mergeCell ref="A444:L444"/>
    <mergeCell ref="A447:L447"/>
    <mergeCell ref="A449:L449"/>
    <mergeCell ref="A455:L455"/>
    <mergeCell ref="A457:L457"/>
    <mergeCell ref="A482:L482"/>
    <mergeCell ref="A486:L486"/>
    <mergeCell ref="A492:L492"/>
    <mergeCell ref="A496:L496"/>
    <mergeCell ref="A498:L498"/>
    <mergeCell ref="A506:L506"/>
    <mergeCell ref="A537:L537"/>
    <mergeCell ref="A547:L547"/>
    <mergeCell ref="A549:L549"/>
    <mergeCell ref="A554:L554"/>
    <mergeCell ref="A556:L556"/>
    <mergeCell ref="A564:L564"/>
    <mergeCell ref="A585:L585"/>
    <mergeCell ref="A602:L602"/>
    <mergeCell ref="A615:L615"/>
    <mergeCell ref="A626:L626"/>
    <mergeCell ref="A649:L649"/>
    <mergeCell ref="A653:L653"/>
    <mergeCell ref="A669:L669"/>
    <mergeCell ref="A675:L675"/>
    <mergeCell ref="A3:A4"/>
    <mergeCell ref="A5:A6"/>
    <mergeCell ref="A8:A9"/>
    <mergeCell ref="A11:A19"/>
    <mergeCell ref="A23:A29"/>
    <mergeCell ref="A31:A32"/>
    <mergeCell ref="A34:A36"/>
    <mergeCell ref="A38:A40"/>
    <mergeCell ref="A42:A59"/>
    <mergeCell ref="A61:A66"/>
    <mergeCell ref="A70:A73"/>
    <mergeCell ref="A75:A79"/>
    <mergeCell ref="A81:A88"/>
    <mergeCell ref="A90:A106"/>
    <mergeCell ref="A108:A114"/>
    <mergeCell ref="A116:A117"/>
    <mergeCell ref="A119:A128"/>
    <mergeCell ref="A132:A142"/>
    <mergeCell ref="A146:A153"/>
    <mergeCell ref="A155:A158"/>
    <mergeCell ref="A160:A161"/>
    <mergeCell ref="A163:A166"/>
    <mergeCell ref="A168:A170"/>
    <mergeCell ref="A172:A173"/>
    <mergeCell ref="A175:A182"/>
    <mergeCell ref="A184:A192"/>
    <mergeCell ref="A194:A195"/>
    <mergeCell ref="A199:A201"/>
    <mergeCell ref="A203:A204"/>
    <mergeCell ref="A206:A220"/>
    <mergeCell ref="A224:A227"/>
    <mergeCell ref="A231:A236"/>
    <mergeCell ref="A240:A242"/>
    <mergeCell ref="A244:A245"/>
    <mergeCell ref="A247:A248"/>
    <mergeCell ref="A252:A254"/>
    <mergeCell ref="A256:A257"/>
    <mergeCell ref="A261:A268"/>
    <mergeCell ref="A270:A271"/>
    <mergeCell ref="A273:A275"/>
    <mergeCell ref="A277:A285"/>
    <mergeCell ref="A287:A289"/>
    <mergeCell ref="A291:A294"/>
    <mergeCell ref="A296:A338"/>
    <mergeCell ref="A342:A349"/>
    <mergeCell ref="A351:A352"/>
    <mergeCell ref="A354:A368"/>
    <mergeCell ref="A370:A371"/>
    <mergeCell ref="A375:A376"/>
    <mergeCell ref="A382:A383"/>
    <mergeCell ref="A387:A398"/>
    <mergeCell ref="A400:A403"/>
    <mergeCell ref="A405:A411"/>
    <mergeCell ref="A413:A415"/>
    <mergeCell ref="A417:A419"/>
    <mergeCell ref="A423:A437"/>
    <mergeCell ref="A439:A443"/>
    <mergeCell ref="A445:A446"/>
    <mergeCell ref="A450:A454"/>
    <mergeCell ref="A458:A481"/>
    <mergeCell ref="A483:A485"/>
    <mergeCell ref="A487:A491"/>
    <mergeCell ref="A493:A495"/>
    <mergeCell ref="A499:A505"/>
    <mergeCell ref="A507:A536"/>
    <mergeCell ref="A538:A546"/>
    <mergeCell ref="A550:A553"/>
    <mergeCell ref="A557:A563"/>
    <mergeCell ref="A565:A584"/>
    <mergeCell ref="A586:A601"/>
    <mergeCell ref="A603:A614"/>
    <mergeCell ref="A616:A625"/>
    <mergeCell ref="A627:A648"/>
    <mergeCell ref="A650:A652"/>
    <mergeCell ref="A654:A668"/>
    <mergeCell ref="A670:A674"/>
    <mergeCell ref="B3:B4"/>
    <mergeCell ref="B5:B6"/>
    <mergeCell ref="B8:B9"/>
    <mergeCell ref="B11:B19"/>
    <mergeCell ref="B23:B29"/>
    <mergeCell ref="B31:B32"/>
    <mergeCell ref="B34:B36"/>
    <mergeCell ref="B38:B40"/>
    <mergeCell ref="B42:B59"/>
    <mergeCell ref="B61:B66"/>
    <mergeCell ref="B70:B73"/>
    <mergeCell ref="B75:B79"/>
    <mergeCell ref="B81:B88"/>
    <mergeCell ref="B90:B106"/>
    <mergeCell ref="B108:B114"/>
    <mergeCell ref="B116:B117"/>
    <mergeCell ref="B119:B128"/>
    <mergeCell ref="B132:B142"/>
    <mergeCell ref="B146:B153"/>
    <mergeCell ref="B155:B158"/>
    <mergeCell ref="B160:B161"/>
    <mergeCell ref="B163:B166"/>
    <mergeCell ref="B168:B170"/>
    <mergeCell ref="B172:B173"/>
    <mergeCell ref="B175:B182"/>
    <mergeCell ref="B184:B192"/>
    <mergeCell ref="B194:B195"/>
    <mergeCell ref="B199:B201"/>
    <mergeCell ref="B203:B204"/>
    <mergeCell ref="B206:B220"/>
    <mergeCell ref="B224:B227"/>
    <mergeCell ref="B231:B236"/>
    <mergeCell ref="B240:B242"/>
    <mergeCell ref="B244:B245"/>
    <mergeCell ref="B247:B248"/>
    <mergeCell ref="B252:B254"/>
    <mergeCell ref="B256:B257"/>
    <mergeCell ref="B261:B268"/>
    <mergeCell ref="B270:B271"/>
    <mergeCell ref="B273:B275"/>
    <mergeCell ref="B277:B285"/>
    <mergeCell ref="B287:B289"/>
    <mergeCell ref="B291:B294"/>
    <mergeCell ref="B296:B338"/>
    <mergeCell ref="B342:B349"/>
    <mergeCell ref="B351:B352"/>
    <mergeCell ref="B354:B368"/>
    <mergeCell ref="B370:B371"/>
    <mergeCell ref="B375:B376"/>
    <mergeCell ref="B382:B383"/>
    <mergeCell ref="B387:B398"/>
    <mergeCell ref="B400:B403"/>
    <mergeCell ref="B405:B411"/>
    <mergeCell ref="B413:B415"/>
    <mergeCell ref="B417:B419"/>
    <mergeCell ref="B423:B437"/>
    <mergeCell ref="B439:B443"/>
    <mergeCell ref="B445:B446"/>
    <mergeCell ref="B450:B454"/>
    <mergeCell ref="B458:B481"/>
    <mergeCell ref="B483:B485"/>
    <mergeCell ref="B487:B491"/>
    <mergeCell ref="B493:B495"/>
    <mergeCell ref="B499:B505"/>
    <mergeCell ref="B507:B536"/>
    <mergeCell ref="B538:B546"/>
    <mergeCell ref="B550:B553"/>
    <mergeCell ref="B557:B563"/>
    <mergeCell ref="B565:B584"/>
    <mergeCell ref="B586:B601"/>
    <mergeCell ref="B603:B614"/>
    <mergeCell ref="B616:B625"/>
    <mergeCell ref="B627:B648"/>
    <mergeCell ref="B650:B652"/>
    <mergeCell ref="B654:B668"/>
    <mergeCell ref="B670:B674"/>
    <mergeCell ref="C3:C4"/>
    <mergeCell ref="C13:C14"/>
    <mergeCell ref="C51:C52"/>
    <mergeCell ref="C54:C55"/>
    <mergeCell ref="C56:C57"/>
    <mergeCell ref="C155:C156"/>
    <mergeCell ref="C157:C158"/>
    <mergeCell ref="C244:C245"/>
    <mergeCell ref="C264:C265"/>
    <mergeCell ref="C266:C267"/>
    <mergeCell ref="C293:C294"/>
    <mergeCell ref="C335:C336"/>
    <mergeCell ref="C337:C338"/>
    <mergeCell ref="C387:C388"/>
    <mergeCell ref="C389:C390"/>
    <mergeCell ref="C391:C392"/>
    <mergeCell ref="C439:C440"/>
    <mergeCell ref="C441:C442"/>
    <mergeCell ref="C451:C452"/>
    <mergeCell ref="C484:C485"/>
    <mergeCell ref="C490:C491"/>
    <mergeCell ref="C507:C508"/>
    <mergeCell ref="C509:C510"/>
    <mergeCell ref="C511:C512"/>
    <mergeCell ref="C513:C514"/>
    <mergeCell ref="C515:C516"/>
    <mergeCell ref="D3:D4"/>
    <mergeCell ref="E3:E4"/>
    <mergeCell ref="F3:F4"/>
    <mergeCell ref="G3:G4"/>
    <mergeCell ref="G13:G14"/>
    <mergeCell ref="G51:G52"/>
    <mergeCell ref="G54:G55"/>
    <mergeCell ref="G56:G57"/>
    <mergeCell ref="G147:G148"/>
    <mergeCell ref="G149:G150"/>
    <mergeCell ref="G155:G156"/>
    <mergeCell ref="G157:G158"/>
    <mergeCell ref="G244:G245"/>
    <mergeCell ref="G264:G265"/>
    <mergeCell ref="G266:G267"/>
    <mergeCell ref="G293:G294"/>
    <mergeCell ref="G335:G336"/>
    <mergeCell ref="G337:G338"/>
    <mergeCell ref="G387:G388"/>
    <mergeCell ref="G389:G390"/>
    <mergeCell ref="G391:G392"/>
    <mergeCell ref="G439:G440"/>
    <mergeCell ref="G441:G442"/>
    <mergeCell ref="G451:G452"/>
    <mergeCell ref="G484:G485"/>
    <mergeCell ref="G507:G508"/>
    <mergeCell ref="G509:G510"/>
    <mergeCell ref="G511:G512"/>
    <mergeCell ref="G513:G514"/>
    <mergeCell ref="G515:G516"/>
    <mergeCell ref="H3:H4"/>
    <mergeCell ref="L3:L4"/>
    <mergeCell ref="M3:M4"/>
    <mergeCell ref="N3:N4"/>
    <mergeCell ref="A1:M2"/>
  </mergeCells>
  <conditionalFormatting sqref="D483">
    <cfRule type="duplicateValues" dxfId="0" priority="8"/>
    <cfRule type="duplicateValues" dxfId="0" priority="9"/>
  </conditionalFormatting>
  <conditionalFormatting sqref="D423:D430">
    <cfRule type="duplicateValues" dxfId="0" priority="13"/>
  </conditionalFormatting>
  <conditionalFormatting sqref="D431:D433">
    <cfRule type="duplicateValues" dxfId="0" priority="12"/>
  </conditionalFormatting>
  <conditionalFormatting sqref="D434:D437">
    <cfRule type="duplicateValues" dxfId="0" priority="11"/>
  </conditionalFormatting>
  <conditionalFormatting sqref="D487:D489">
    <cfRule type="duplicateValues" dxfId="0" priority="5"/>
    <cfRule type="duplicateValues" dxfId="0" priority="6"/>
  </conditionalFormatting>
  <pageMargins left="0.75" right="0.75" top="0.236111111111111" bottom="0.275" header="0.275" footer="0.5"/>
  <pageSetup paperSize="9" orientation="landscape"/>
  <headerFooter/>
  <ignoredErrors>
    <ignoredError sqref="M74 M143 M146:M153 M202 M228 M243 M255 M350 M377 M384 M399 M482 M554 M5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12月拉合计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就业服务中心--邓瑞江</cp:lastModifiedBy>
  <dcterms:created xsi:type="dcterms:W3CDTF">2018-01-23T04:57:00Z</dcterms:created>
  <dcterms:modified xsi:type="dcterms:W3CDTF">2023-12-26T10:00:44Z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B76BE002892B4F7DA0D2B577C1164722</vt:lpwstr>
  </property>
</Properties>
</file>